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20" windowHeight="8580"/>
  </bookViews>
  <sheets>
    <sheet name="TOTALS" sheetId="1" r:id="rId1"/>
    <sheet name="BY GENDER" sheetId="5" r:id="rId2"/>
    <sheet name="BY ETHNICITY" sheetId="7" r:id="rId3"/>
    <sheet name="BY STATE-COUNTRY" sheetId="6" r:id="rId4"/>
  </sheets>
  <definedNames>
    <definedName name="_xlnm.Print_Titles" localSheetId="1">'BY GENDER'!$3:$4</definedName>
    <definedName name="_xlnm.Print_Titles" localSheetId="3">'BY STATE-COUNTRY'!$3:$4</definedName>
  </definedNames>
  <calcPr calcId="145621"/>
</workbook>
</file>

<file path=xl/calcChain.xml><?xml version="1.0" encoding="utf-8"?>
<calcChain xmlns="http://schemas.openxmlformats.org/spreadsheetml/2006/main">
  <c r="B115" i="6" l="1"/>
  <c r="C115" i="6"/>
  <c r="C46" i="7"/>
  <c r="C65" i="5"/>
  <c r="C64" i="5"/>
  <c r="B58" i="5"/>
  <c r="B53" i="5"/>
  <c r="B47" i="5"/>
  <c r="B65" i="5" s="1"/>
  <c r="B41" i="5"/>
  <c r="C31" i="5"/>
  <c r="C20" i="5"/>
  <c r="C14" i="5"/>
  <c r="C9" i="5"/>
  <c r="C32" i="5" s="1"/>
  <c r="B31" i="5"/>
  <c r="B25" i="5"/>
  <c r="B9" i="5"/>
  <c r="B14" i="5"/>
  <c r="B32" i="5" s="1"/>
  <c r="B20" i="5"/>
  <c r="C31" i="1"/>
  <c r="B31" i="1"/>
  <c r="C25" i="1"/>
  <c r="B25" i="1"/>
  <c r="C20" i="1"/>
  <c r="B20" i="1"/>
  <c r="C14" i="1"/>
  <c r="C32" i="1" s="1"/>
  <c r="B14" i="1"/>
  <c r="B32" i="1" s="1"/>
  <c r="C9" i="1"/>
  <c r="B9" i="1"/>
  <c r="E115" i="6"/>
  <c r="D115" i="6"/>
  <c r="E67" i="7"/>
  <c r="E11" i="7"/>
  <c r="E46" i="7"/>
  <c r="D67" i="7"/>
  <c r="D53" i="7"/>
  <c r="D46" i="7"/>
  <c r="D39" i="7"/>
  <c r="D32" i="7"/>
  <c r="D25" i="7"/>
  <c r="D18" i="7"/>
  <c r="D11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I67" i="7"/>
  <c r="H67" i="7"/>
  <c r="G67" i="7"/>
  <c r="F67" i="7"/>
  <c r="F60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I53" i="7"/>
  <c r="H53" i="7"/>
  <c r="F53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I46" i="7"/>
  <c r="H46" i="7"/>
  <c r="F46" i="7"/>
  <c r="Z39" i="7"/>
  <c r="Y39" i="7"/>
  <c r="X39" i="7"/>
  <c r="X68" i="7" s="1"/>
  <c r="W39" i="7"/>
  <c r="V39" i="7"/>
  <c r="U39" i="7"/>
  <c r="T39" i="7"/>
  <c r="S39" i="7"/>
  <c r="R39" i="7"/>
  <c r="Q39" i="7"/>
  <c r="P39" i="7"/>
  <c r="O39" i="7"/>
  <c r="N39" i="7"/>
  <c r="M39" i="7"/>
  <c r="I39" i="7"/>
  <c r="H39" i="7"/>
  <c r="F39" i="7"/>
  <c r="Z32" i="7"/>
  <c r="Y32" i="7"/>
  <c r="X32" i="7"/>
  <c r="W32" i="7"/>
  <c r="V32" i="7"/>
  <c r="U32" i="7"/>
  <c r="T32" i="7"/>
  <c r="S32" i="7"/>
  <c r="R32" i="7"/>
  <c r="Q32" i="7"/>
  <c r="Q68" i="7" s="1"/>
  <c r="P32" i="7"/>
  <c r="O32" i="7"/>
  <c r="N32" i="7"/>
  <c r="M32" i="7"/>
  <c r="I32" i="7"/>
  <c r="H32" i="7"/>
  <c r="F32" i="7"/>
  <c r="Z25" i="7"/>
  <c r="Z68" i="7" s="1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I25" i="7"/>
  <c r="H25" i="7"/>
  <c r="F25" i="7"/>
  <c r="Z18" i="7"/>
  <c r="Y18" i="7"/>
  <c r="X18" i="7"/>
  <c r="W18" i="7"/>
  <c r="V18" i="7"/>
  <c r="U18" i="7"/>
  <c r="T18" i="7"/>
  <c r="S18" i="7"/>
  <c r="R18" i="7"/>
  <c r="Q18" i="7"/>
  <c r="P18" i="7"/>
  <c r="O18" i="7"/>
  <c r="O68" i="7" s="1"/>
  <c r="N18" i="7"/>
  <c r="M18" i="7"/>
  <c r="I18" i="7"/>
  <c r="H18" i="7"/>
  <c r="F18" i="7"/>
  <c r="Z11" i="7"/>
  <c r="Y11" i="7"/>
  <c r="Y68" i="7" s="1"/>
  <c r="Y69" i="7" s="1"/>
  <c r="X11" i="7"/>
  <c r="W11" i="7"/>
  <c r="W68" i="7" s="1"/>
  <c r="V11" i="7"/>
  <c r="V68" i="7"/>
  <c r="U11" i="7"/>
  <c r="U68" i="7" s="1"/>
  <c r="U69" i="7" s="1"/>
  <c r="T11" i="7"/>
  <c r="T68" i="7"/>
  <c r="S11" i="7"/>
  <c r="S68" i="7" s="1"/>
  <c r="S69" i="7" s="1"/>
  <c r="R11" i="7"/>
  <c r="R68" i="7" s="1"/>
  <c r="Q11" i="7"/>
  <c r="P11" i="7"/>
  <c r="P68" i="7" s="1"/>
  <c r="O11" i="7"/>
  <c r="N11" i="7"/>
  <c r="N68" i="7" s="1"/>
  <c r="M11" i="7"/>
  <c r="M68" i="7"/>
  <c r="M69" i="7" s="1"/>
  <c r="I11" i="7"/>
  <c r="I68" i="7" s="1"/>
  <c r="H11" i="7"/>
  <c r="H68" i="7"/>
  <c r="F11" i="7"/>
  <c r="D47" i="5"/>
  <c r="D41" i="5"/>
  <c r="D14" i="5"/>
  <c r="E9" i="5"/>
  <c r="D9" i="5"/>
  <c r="D31" i="1"/>
  <c r="E31" i="1"/>
  <c r="E14" i="1"/>
  <c r="D14" i="1"/>
  <c r="E9" i="1"/>
  <c r="D9" i="1"/>
  <c r="F14" i="1"/>
  <c r="F9" i="1"/>
  <c r="G115" i="6"/>
  <c r="F115" i="6"/>
  <c r="I115" i="6"/>
  <c r="H115" i="6"/>
  <c r="L115" i="6"/>
  <c r="M115" i="6"/>
  <c r="M58" i="5"/>
  <c r="M53" i="5"/>
  <c r="M47" i="5"/>
  <c r="M65" i="5" s="1"/>
  <c r="M41" i="5"/>
  <c r="L64" i="5"/>
  <c r="M64" i="5"/>
  <c r="L58" i="5"/>
  <c r="L53" i="5"/>
  <c r="Y47" i="5"/>
  <c r="X47" i="5"/>
  <c r="W47" i="5"/>
  <c r="V47" i="5"/>
  <c r="U47" i="5"/>
  <c r="T47" i="5"/>
  <c r="S47" i="5"/>
  <c r="R47" i="5"/>
  <c r="Q47" i="5"/>
  <c r="P47" i="5"/>
  <c r="O47" i="5"/>
  <c r="O65" i="5" s="1"/>
  <c r="N47" i="5"/>
  <c r="L47" i="5"/>
  <c r="L41" i="5"/>
  <c r="L65" i="5" s="1"/>
  <c r="L66" i="5" s="1"/>
  <c r="M31" i="5"/>
  <c r="M25" i="5"/>
  <c r="M20" i="5"/>
  <c r="M14" i="5"/>
  <c r="M9" i="5"/>
  <c r="M32" i="5" s="1"/>
  <c r="L31" i="5"/>
  <c r="L25" i="5"/>
  <c r="L20" i="5"/>
  <c r="L14" i="5"/>
  <c r="L32" i="5" s="1"/>
  <c r="L33" i="5" s="1"/>
  <c r="L9" i="5"/>
  <c r="M31" i="1"/>
  <c r="L31" i="1"/>
  <c r="M25" i="1"/>
  <c r="L25" i="1"/>
  <c r="M20" i="1"/>
  <c r="L20" i="1"/>
  <c r="M14" i="1"/>
  <c r="M32" i="1" s="1"/>
  <c r="L14" i="1"/>
  <c r="M9" i="1"/>
  <c r="L9" i="1"/>
  <c r="O115" i="6"/>
  <c r="N115" i="6"/>
  <c r="O64" i="5"/>
  <c r="N64" i="5"/>
  <c r="O58" i="5"/>
  <c r="O53" i="5"/>
  <c r="O41" i="5"/>
  <c r="N58" i="5"/>
  <c r="N53" i="5"/>
  <c r="N65" i="5" s="1"/>
  <c r="N66" i="5" s="1"/>
  <c r="N41" i="5"/>
  <c r="O31" i="5"/>
  <c r="N31" i="5"/>
  <c r="O25" i="5"/>
  <c r="N25" i="5"/>
  <c r="O20" i="5"/>
  <c r="N20" i="5"/>
  <c r="O14" i="5"/>
  <c r="O32" i="5" s="1"/>
  <c r="N14" i="5"/>
  <c r="O9" i="5"/>
  <c r="N9" i="5"/>
  <c r="N32" i="5" s="1"/>
  <c r="N33" i="5" s="1"/>
  <c r="O31" i="1"/>
  <c r="N31" i="1"/>
  <c r="O25" i="1"/>
  <c r="N25" i="1"/>
  <c r="O20" i="1"/>
  <c r="O32" i="1" s="1"/>
  <c r="N20" i="1"/>
  <c r="O14" i="1"/>
  <c r="N14" i="1"/>
  <c r="N9" i="1"/>
  <c r="N32" i="1" s="1"/>
  <c r="N33" i="1" s="1"/>
  <c r="Y115" i="6"/>
  <c r="W115" i="6"/>
  <c r="V115" i="6"/>
  <c r="U115" i="6"/>
  <c r="T115" i="6"/>
  <c r="S115" i="6"/>
  <c r="R115" i="6"/>
  <c r="Q115" i="6"/>
  <c r="P115" i="6"/>
  <c r="X115" i="6"/>
  <c r="T20" i="1"/>
  <c r="S64" i="5"/>
  <c r="S65" i="5" s="1"/>
  <c r="S58" i="5"/>
  <c r="S53" i="5"/>
  <c r="S41" i="5"/>
  <c r="R64" i="5"/>
  <c r="R58" i="5"/>
  <c r="R53" i="5"/>
  <c r="R41" i="5"/>
  <c r="R65" i="5" s="1"/>
  <c r="R66" i="5" s="1"/>
  <c r="X41" i="5"/>
  <c r="X53" i="5"/>
  <c r="X58" i="5"/>
  <c r="X64" i="5"/>
  <c r="Y41" i="5"/>
  <c r="Y53" i="5"/>
  <c r="Y58" i="5"/>
  <c r="Y64" i="5"/>
  <c r="V41" i="5"/>
  <c r="V53" i="5"/>
  <c r="V58" i="5"/>
  <c r="V64" i="5"/>
  <c r="V65" i="5" s="1"/>
  <c r="W41" i="5"/>
  <c r="W53" i="5"/>
  <c r="W58" i="5"/>
  <c r="W64" i="5"/>
  <c r="W65" i="5" s="1"/>
  <c r="T41" i="5"/>
  <c r="T53" i="5"/>
  <c r="T58" i="5"/>
  <c r="T64" i="5"/>
  <c r="T65" i="5" s="1"/>
  <c r="T66" i="5" s="1"/>
  <c r="U41" i="5"/>
  <c r="U53" i="5"/>
  <c r="U58" i="5"/>
  <c r="U64" i="5"/>
  <c r="P41" i="5"/>
  <c r="P53" i="5"/>
  <c r="P58" i="5"/>
  <c r="P64" i="5"/>
  <c r="P65" i="5" s="1"/>
  <c r="Q41" i="5"/>
  <c r="Q53" i="5"/>
  <c r="Q58" i="5"/>
  <c r="Q64" i="5"/>
  <c r="Q65" i="5" s="1"/>
  <c r="X9" i="5"/>
  <c r="X14" i="5"/>
  <c r="X20" i="5"/>
  <c r="X25" i="5"/>
  <c r="X31" i="5"/>
  <c r="Y9" i="5"/>
  <c r="Y14" i="5"/>
  <c r="Y20" i="5"/>
  <c r="Y25" i="5"/>
  <c r="Y31" i="5"/>
  <c r="V9" i="5"/>
  <c r="V14" i="5"/>
  <c r="V32" i="5" s="1"/>
  <c r="V33" i="5" s="1"/>
  <c r="V20" i="5"/>
  <c r="V25" i="5"/>
  <c r="V31" i="5"/>
  <c r="W9" i="5"/>
  <c r="W14" i="5"/>
  <c r="W20" i="5"/>
  <c r="W25" i="5"/>
  <c r="W31" i="5"/>
  <c r="T9" i="5"/>
  <c r="T14" i="5"/>
  <c r="T20" i="5"/>
  <c r="T25" i="5"/>
  <c r="T31" i="5"/>
  <c r="T32" i="5" s="1"/>
  <c r="U9" i="5"/>
  <c r="U14" i="5"/>
  <c r="U20" i="5"/>
  <c r="U32" i="5" s="1"/>
  <c r="U25" i="5"/>
  <c r="U31" i="5"/>
  <c r="R9" i="5"/>
  <c r="R14" i="5"/>
  <c r="R20" i="5"/>
  <c r="R25" i="5"/>
  <c r="R31" i="5"/>
  <c r="R32" i="5" s="1"/>
  <c r="S9" i="5"/>
  <c r="S14" i="5"/>
  <c r="S20" i="5"/>
  <c r="S25" i="5"/>
  <c r="S31" i="5"/>
  <c r="S32" i="5" s="1"/>
  <c r="P9" i="5"/>
  <c r="P14" i="5"/>
  <c r="P20" i="5"/>
  <c r="P25" i="5"/>
  <c r="P32" i="5" s="1"/>
  <c r="P33" i="5" s="1"/>
  <c r="P31" i="5"/>
  <c r="Q9" i="5"/>
  <c r="Q14" i="5"/>
  <c r="Q20" i="5"/>
  <c r="Q25" i="5"/>
  <c r="Q32" i="5" s="1"/>
  <c r="Q31" i="5"/>
  <c r="P9" i="1"/>
  <c r="P14" i="1"/>
  <c r="P20" i="1"/>
  <c r="P25" i="1"/>
  <c r="P31" i="1"/>
  <c r="P32" i="1"/>
  <c r="Q9" i="1"/>
  <c r="Q14" i="1"/>
  <c r="Q20" i="1"/>
  <c r="Q25" i="1"/>
  <c r="Q32" i="1" s="1"/>
  <c r="Q31" i="1"/>
  <c r="Y31" i="1"/>
  <c r="X31" i="1"/>
  <c r="W31" i="1"/>
  <c r="W32" i="1" s="1"/>
  <c r="V31" i="1"/>
  <c r="U31" i="1"/>
  <c r="T31" i="1"/>
  <c r="S31" i="1"/>
  <c r="R31" i="1"/>
  <c r="R25" i="1"/>
  <c r="R32" i="1" s="1"/>
  <c r="R20" i="1"/>
  <c r="R14" i="1"/>
  <c r="R9" i="1"/>
  <c r="S25" i="1"/>
  <c r="S32" i="1" s="1"/>
  <c r="S20" i="1"/>
  <c r="S14" i="1"/>
  <c r="S9" i="1"/>
  <c r="T25" i="1"/>
  <c r="T32" i="1" s="1"/>
  <c r="T14" i="1"/>
  <c r="T9" i="1"/>
  <c r="U25" i="1"/>
  <c r="U20" i="1"/>
  <c r="U32" i="1" s="1"/>
  <c r="U14" i="1"/>
  <c r="U9" i="1"/>
  <c r="V25" i="1"/>
  <c r="V32" i="1" s="1"/>
  <c r="V20" i="1"/>
  <c r="V14" i="1"/>
  <c r="V9" i="1"/>
  <c r="W25" i="1"/>
  <c r="W20" i="1"/>
  <c r="W14" i="1"/>
  <c r="W9" i="1"/>
  <c r="X25" i="1"/>
  <c r="X20" i="1"/>
  <c r="X14" i="1"/>
  <c r="X32" i="1" s="1"/>
  <c r="X33" i="1" s="1"/>
  <c r="X9" i="1"/>
  <c r="Y25" i="1"/>
  <c r="Y20" i="1"/>
  <c r="Y14" i="1"/>
  <c r="Y9" i="1"/>
  <c r="X65" i="5"/>
  <c r="X66" i="5" s="1"/>
  <c r="L32" i="1"/>
  <c r="W32" i="5"/>
  <c r="Y65" i="5"/>
  <c r="U65" i="5"/>
  <c r="Y32" i="1"/>
  <c r="Y32" i="5"/>
  <c r="X32" i="5"/>
  <c r="X33" i="5" s="1"/>
  <c r="P33" i="1" l="1"/>
  <c r="V66" i="5"/>
  <c r="R33" i="5"/>
  <c r="L33" i="1"/>
  <c r="T33" i="1"/>
  <c r="R33" i="1"/>
  <c r="H69" i="7"/>
  <c r="W69" i="7"/>
  <c r="P66" i="5"/>
  <c r="V33" i="1"/>
  <c r="T33" i="5"/>
  <c r="O69" i="7"/>
  <c r="Q69" i="7"/>
  <c r="B33" i="1"/>
</calcChain>
</file>

<file path=xl/sharedStrings.xml><?xml version="1.0" encoding="utf-8"?>
<sst xmlns="http://schemas.openxmlformats.org/spreadsheetml/2006/main" count="572" uniqueCount="227">
  <si>
    <t xml:space="preserve">     New High School Graduates</t>
  </si>
  <si>
    <t xml:space="preserve">     New Transfer Students</t>
  </si>
  <si>
    <t>First-Year Students</t>
  </si>
  <si>
    <t xml:space="preserve">     New High School Grads (w/ 6+ units)</t>
  </si>
  <si>
    <t>Sophomores</t>
  </si>
  <si>
    <t>Juniors</t>
  </si>
  <si>
    <t>Seniors</t>
  </si>
  <si>
    <t xml:space="preserve">     Post-Graduates</t>
  </si>
  <si>
    <t xml:space="preserve">     Special Admits &amp; Auditors</t>
  </si>
  <si>
    <t>Non-Degree Students</t>
  </si>
  <si>
    <t>TOTALS</t>
  </si>
  <si>
    <t xml:space="preserve">     Albion High School Scholars</t>
  </si>
  <si>
    <t xml:space="preserve">     Community Scholars</t>
  </si>
  <si>
    <t xml:space="preserve">     Returning On-Campus Students</t>
  </si>
  <si>
    <t xml:space="preserve">     Returning Off-Campus Students</t>
  </si>
  <si>
    <t>HEADCOUNT</t>
  </si>
  <si>
    <t>American Indian/Alaska Native</t>
  </si>
  <si>
    <t>Black, non-Hispanic</t>
  </si>
  <si>
    <t>Hispanic</t>
  </si>
  <si>
    <t>White, non-Hispanic</t>
  </si>
  <si>
    <t>Multiracial</t>
  </si>
  <si>
    <t>Unknown</t>
  </si>
  <si>
    <t>WOMEN</t>
  </si>
  <si>
    <t>MEN</t>
  </si>
  <si>
    <t>Full-Time</t>
  </si>
  <si>
    <t>Part-Time</t>
  </si>
  <si>
    <t>ACADEMIC YEAR</t>
  </si>
  <si>
    <t>2006-07</t>
  </si>
  <si>
    <t>2005-06</t>
  </si>
  <si>
    <t>2004-05</t>
  </si>
  <si>
    <t>2003-04</t>
  </si>
  <si>
    <t>2002-03</t>
  </si>
  <si>
    <t>GRAND TOTALS</t>
  </si>
  <si>
    <t>Asian/Pacific Islander</t>
  </si>
  <si>
    <t>International</t>
  </si>
  <si>
    <t>HEADCOUNT (MEN)</t>
  </si>
  <si>
    <t>HEADCOUNT (WOMEN)</t>
  </si>
  <si>
    <t>TOTALS (ALL CLASSES)</t>
  </si>
  <si>
    <t>AL</t>
  </si>
  <si>
    <t>AZ</t>
  </si>
  <si>
    <t>CA</t>
  </si>
  <si>
    <t>CO</t>
  </si>
  <si>
    <t>CT</t>
  </si>
  <si>
    <t>FL</t>
  </si>
  <si>
    <t>GA</t>
  </si>
  <si>
    <t>IL</t>
  </si>
  <si>
    <t>IN</t>
  </si>
  <si>
    <t>KY</t>
  </si>
  <si>
    <t>MA</t>
  </si>
  <si>
    <t>MD</t>
  </si>
  <si>
    <t>MI</t>
  </si>
  <si>
    <t>MN</t>
  </si>
  <si>
    <t>NC</t>
  </si>
  <si>
    <t>NH</t>
  </si>
  <si>
    <t>NJ</t>
  </si>
  <si>
    <t>NV</t>
  </si>
  <si>
    <t>NY</t>
  </si>
  <si>
    <t>OH</t>
  </si>
  <si>
    <t>PA</t>
  </si>
  <si>
    <t>RI</t>
  </si>
  <si>
    <t>SC</t>
  </si>
  <si>
    <t>TN</t>
  </si>
  <si>
    <t>TX</t>
  </si>
  <si>
    <t>WA</t>
  </si>
  <si>
    <t>WI</t>
  </si>
  <si>
    <t>Bahamas</t>
  </si>
  <si>
    <t>China</t>
  </si>
  <si>
    <t>Germany</t>
  </si>
  <si>
    <t>Ghana</t>
  </si>
  <si>
    <t>Greece</t>
  </si>
  <si>
    <t>Japan</t>
  </si>
  <si>
    <t>Korea</t>
  </si>
  <si>
    <t>Saudi Arabia</t>
  </si>
  <si>
    <t>Slovakia</t>
  </si>
  <si>
    <t>Turkmenistan</t>
  </si>
  <si>
    <t>Grand Total</t>
  </si>
  <si>
    <t>STATE/COUNTRY</t>
  </si>
  <si>
    <t>France</t>
  </si>
  <si>
    <t>Spain</t>
  </si>
  <si>
    <t>IA</t>
  </si>
  <si>
    <t>ME</t>
  </si>
  <si>
    <t>MO</t>
  </si>
  <si>
    <t>NE</t>
  </si>
  <si>
    <t>OK</t>
  </si>
  <si>
    <t>VA</t>
  </si>
  <si>
    <t>VT</t>
  </si>
  <si>
    <t>WY</t>
  </si>
  <si>
    <t>Bulgaria</t>
  </si>
  <si>
    <t>Chile</t>
  </si>
  <si>
    <t>Ethiopia</t>
  </si>
  <si>
    <t>India</t>
  </si>
  <si>
    <t>Jamaica</t>
  </si>
  <si>
    <t>Mexico</t>
  </si>
  <si>
    <t>Nepal</t>
  </si>
  <si>
    <t>New Zealand</t>
  </si>
  <si>
    <t>Pakistan</t>
  </si>
  <si>
    <t>Viet Nam</t>
  </si>
  <si>
    <t>Ecuador</t>
  </si>
  <si>
    <t>Unkown</t>
  </si>
  <si>
    <t>ALABAMA</t>
  </si>
  <si>
    <t>ALASKA</t>
  </si>
  <si>
    <t>AK</t>
  </si>
  <si>
    <t xml:space="preserve">ARIZONA </t>
  </si>
  <si>
    <t>ARKANSAS</t>
  </si>
  <si>
    <t>AR</t>
  </si>
  <si>
    <t xml:space="preserve">CALIFORNIA </t>
  </si>
  <si>
    <t xml:space="preserve">COLORADO </t>
  </si>
  <si>
    <t>CONNECTICUT</t>
  </si>
  <si>
    <t>DELAWARE</t>
  </si>
  <si>
    <t>DE</t>
  </si>
  <si>
    <t>DISTRICT OF COLUMBIA</t>
  </si>
  <si>
    <t>DC</t>
  </si>
  <si>
    <t>FLORIDA</t>
  </si>
  <si>
    <t>GEORGIA</t>
  </si>
  <si>
    <t>HAWAII</t>
  </si>
  <si>
    <t>HI</t>
  </si>
  <si>
    <t>IDAHO</t>
  </si>
  <si>
    <t>ID</t>
  </si>
  <si>
    <t>ILLINOIS</t>
  </si>
  <si>
    <t>INDIANA</t>
  </si>
  <si>
    <t>IOWA</t>
  </si>
  <si>
    <t>KANSAS</t>
  </si>
  <si>
    <t>KS</t>
  </si>
  <si>
    <t>KENTUCKY</t>
  </si>
  <si>
    <t>LOUISIANA</t>
  </si>
  <si>
    <t>LA</t>
  </si>
  <si>
    <t>MAINE</t>
  </si>
  <si>
    <t>MARYLAND</t>
  </si>
  <si>
    <t>MASSACHUSETTS</t>
  </si>
  <si>
    <t>MICHIGAN</t>
  </si>
  <si>
    <t>MINNESOTA</t>
  </si>
  <si>
    <t>MISSISSIPPI</t>
  </si>
  <si>
    <t>MS</t>
  </si>
  <si>
    <t>MISSOURI</t>
  </si>
  <si>
    <t>MONTANA</t>
  </si>
  <si>
    <t>MT</t>
  </si>
  <si>
    <t>NEBRASKA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</si>
  <si>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</si>
  <si>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</si>
  <si>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</si>
  <si>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</si>
  <si>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</si>
  <si>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</si>
  <si>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</si>
  <si>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NORTH DAKOTA</t>
  </si>
  <si>
    <t>ND</t>
  </si>
  <si>
    <t>OHIO</t>
  </si>
  <si>
    <t>OKLAHOMA</t>
  </si>
  <si>
    <t>OREGON</t>
  </si>
  <si>
    <t>OR</t>
  </si>
  <si>
    <t>PENNSYLVANIA</t>
  </si>
  <si>
    <t>RHODE ISLAND</t>
  </si>
  <si>
    <t>SOUTH CAROLINA</t>
  </si>
  <si>
    <t>SOUTH DAKOTA</t>
  </si>
  <si>
    <t>SD</t>
  </si>
  <si>
    <t>TENNESSEE</t>
  </si>
  <si>
    <t>TEXAS</t>
  </si>
  <si>
    <t>UTAH</t>
  </si>
  <si>
    <t>UT</t>
  </si>
  <si>
    <t>VERMONT</t>
  </si>
  <si>
    <t xml:space="preserve">VIRGINIA </t>
  </si>
  <si>
    <t>WASHINGTON</t>
  </si>
  <si>
    <t>WEST VIRGINIA</t>
  </si>
  <si>
    <t>WV</t>
  </si>
  <si>
    <t>WISCONSIN</t>
  </si>
  <si>
    <t>WYOMING</t>
  </si>
  <si>
    <t>abv</t>
  </si>
  <si>
    <t>Albania</t>
  </si>
  <si>
    <t>Latvia</t>
  </si>
  <si>
    <t>Poland</t>
  </si>
  <si>
    <t>Zimbabwe</t>
  </si>
  <si>
    <t>Argentina</t>
  </si>
  <si>
    <t>Peru</t>
  </si>
  <si>
    <t>Australia</t>
  </si>
  <si>
    <t>Austria</t>
  </si>
  <si>
    <t>Brazil</t>
  </si>
  <si>
    <t>Columbia</t>
  </si>
  <si>
    <t>Namibia</t>
  </si>
  <si>
    <t>Netherlands</t>
  </si>
  <si>
    <t>2007-08</t>
  </si>
  <si>
    <t xml:space="preserve">   Part-Time</t>
  </si>
  <si>
    <t>Croatia</t>
  </si>
  <si>
    <t>Italy</t>
  </si>
  <si>
    <t>Philippines</t>
  </si>
  <si>
    <t>Slovenia</t>
  </si>
  <si>
    <t>Thailand</t>
  </si>
  <si>
    <t>2008-09</t>
  </si>
  <si>
    <t>England</t>
  </si>
  <si>
    <t>2009-10</t>
  </si>
  <si>
    <t>Abidjan</t>
  </si>
  <si>
    <t>Czech Republic</t>
  </si>
  <si>
    <t>Hong Kong</t>
  </si>
  <si>
    <t>Israel</t>
  </si>
  <si>
    <t>Malaysia</t>
  </si>
  <si>
    <t>Union of Myanmar (Burma)</t>
  </si>
  <si>
    <t>United Arab Emirates</t>
  </si>
  <si>
    <t>2010-11</t>
  </si>
  <si>
    <t>Non-Resident Alien</t>
  </si>
  <si>
    <t>Asian</t>
  </si>
  <si>
    <t>Black/African American</t>
  </si>
  <si>
    <t>Two or More Races</t>
  </si>
  <si>
    <t>White/Caucasian</t>
  </si>
  <si>
    <t>Native Hawaiian/Pacific Islander</t>
  </si>
  <si>
    <t>ACADEMIC YEAR**</t>
  </si>
  <si>
    <t>**STARTING 2010-11 THE ETHNICITY CATEGORIES HAVE BEEN CHANGED TO REFLECT THE</t>
  </si>
  <si>
    <t>Unknown*</t>
  </si>
  <si>
    <t>*Students were re-surveyed to update to the new required Ethnicity Classifications Fall 2010.</t>
  </si>
  <si>
    <t xml:space="preserve">  Those students not yet completing the form make up the majority of the "Unknown" category. This </t>
  </si>
  <si>
    <t xml:space="preserve">  data will be updated as forms are received.</t>
  </si>
  <si>
    <t xml:space="preserve">NEW IPEDS REQUIRED CATEGORIES. </t>
  </si>
  <si>
    <t>Puerto Rico</t>
  </si>
  <si>
    <t>2011-12</t>
  </si>
  <si>
    <t>Egypt</t>
  </si>
  <si>
    <t>Indonesia</t>
  </si>
  <si>
    <t>Lebanon</t>
  </si>
  <si>
    <t>UK</t>
  </si>
  <si>
    <t>Mongolia</t>
  </si>
  <si>
    <t>2012-13</t>
  </si>
  <si>
    <t>Canada</t>
  </si>
  <si>
    <t>2013-14</t>
  </si>
  <si>
    <t>FALL ENROLLMENTS 2002 - 2013</t>
  </si>
  <si>
    <t>FALL ENROLLMENTS 2002-2013 BY GENDER</t>
  </si>
  <si>
    <t>El Salvador</t>
  </si>
  <si>
    <t>Taiwan</t>
  </si>
  <si>
    <t>Republic of San Mari</t>
  </si>
  <si>
    <t>FALL ENROLLMENTS 2002-2013 BY STATE/COUNTRY</t>
  </si>
  <si>
    <t>FALL ENROLLMENTS 2002-2013 BY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</si>
</sst>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249977111117893"/>
        <bgColor indexed="2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21"/>
      </bottom>
      <diagonal/>
    </border>
    <border>
      <left/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 style="thin">
        <color indexed="64"/>
      </right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/>
      <top style="medium">
        <color indexed="64"/>
      </top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65" applyNumberFormat="0" applyAlignment="0" applyProtection="0"/>
    <xf numFmtId="0" fontId="22" fillId="34" borderId="66" applyNumberFormat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67" applyNumberFormat="0" applyFill="0" applyAlignment="0" applyProtection="0"/>
    <xf numFmtId="0" fontId="26" fillId="0" borderId="68" applyNumberFormat="0" applyFill="0" applyAlignment="0" applyProtection="0"/>
    <xf numFmtId="0" fontId="27" fillId="0" borderId="69" applyNumberFormat="0" applyFill="0" applyAlignment="0" applyProtection="0"/>
    <xf numFmtId="0" fontId="27" fillId="0" borderId="0" applyNumberFormat="0" applyFill="0" applyBorder="0" applyAlignment="0" applyProtection="0"/>
    <xf numFmtId="0" fontId="28" fillId="36" borderId="65" applyNumberFormat="0" applyAlignment="0" applyProtection="0"/>
    <xf numFmtId="0" fontId="29" fillId="0" borderId="70" applyNumberFormat="0" applyFill="0" applyAlignment="0" applyProtection="0"/>
    <xf numFmtId="0" fontId="30" fillId="37" borderId="0" applyNumberFormat="0" applyBorder="0" applyAlignment="0" applyProtection="0"/>
    <xf numFmtId="0" fontId="12" fillId="0" borderId="0"/>
    <xf numFmtId="0" fontId="18" fillId="38" borderId="71" applyNumberFormat="0" applyFont="0" applyAlignment="0" applyProtection="0"/>
    <xf numFmtId="0" fontId="31" fillId="33" borderId="72" applyNumberFormat="0" applyAlignment="0" applyProtection="0"/>
    <xf numFmtId="0" fontId="32" fillId="0" borderId="0" applyNumberFormat="0" applyFill="0" applyBorder="0" applyAlignment="0" applyProtection="0"/>
    <xf numFmtId="0" fontId="33" fillId="0" borderId="73" applyNumberFormat="0" applyFill="0" applyAlignment="0" applyProtection="0"/>
    <xf numFmtId="0" fontId="34" fillId="0" borderId="0" applyNumberFormat="0" applyFill="0" applyBorder="0" applyAlignment="0" applyProtection="0"/>
  </cellStyleXfs>
  <cellXfs count="324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left"/>
    </xf>
    <xf numFmtId="0" fontId="2" fillId="40" borderId="0" xfId="0" applyFont="1" applyFill="1"/>
    <xf numFmtId="0" fontId="9" fillId="3" borderId="1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4" xfId="0" applyFont="1" applyFill="1" applyBorder="1" applyAlignment="1">
      <alignment horizontal="left"/>
    </xf>
    <xf numFmtId="0" fontId="6" fillId="41" borderId="14" xfId="0" applyFont="1" applyFill="1" applyBorder="1" applyAlignment="1">
      <alignment horizontal="center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/>
    <xf numFmtId="0" fontId="8" fillId="6" borderId="4" xfId="0" applyFont="1" applyFill="1" applyBorder="1" applyAlignment="1">
      <alignment vertical="top" wrapText="1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2" fillId="0" borderId="4" xfId="37" applyFont="1" applyBorder="1" applyAlignment="1">
      <alignment horizontal="center" vertical="top" wrapText="1"/>
    </xf>
    <xf numFmtId="0" fontId="12" fillId="0" borderId="5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5" xfId="37" applyFont="1" applyBorder="1" applyAlignment="1">
      <alignment horizontal="center" vertical="top" wrapText="1"/>
    </xf>
    <xf numFmtId="0" fontId="12" fillId="0" borderId="0" xfId="37" applyFont="1" applyAlignment="1">
      <alignment horizontal="center" vertical="top" wrapText="1"/>
    </xf>
    <xf numFmtId="0" fontId="2" fillId="0" borderId="0" xfId="37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8" fillId="42" borderId="4" xfId="0" applyFont="1" applyFill="1" applyBorder="1" applyAlignment="1">
      <alignment horizontal="left" vertical="top" wrapText="1"/>
    </xf>
    <xf numFmtId="0" fontId="2" fillId="42" borderId="4" xfId="0" applyFont="1" applyFill="1" applyBorder="1" applyAlignment="1">
      <alignment horizontal="center" vertical="top" wrapText="1"/>
    </xf>
    <xf numFmtId="0" fontId="2" fillId="42" borderId="5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2" fillId="0" borderId="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41" borderId="4" xfId="0" applyFont="1" applyFill="1" applyBorder="1" applyAlignment="1">
      <alignment horizontal="left" vertical="top" wrapText="1"/>
    </xf>
    <xf numFmtId="0" fontId="1" fillId="41" borderId="4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left"/>
    </xf>
    <xf numFmtId="0" fontId="11" fillId="43" borderId="29" xfId="0" applyFont="1" applyFill="1" applyBorder="1" applyAlignment="1">
      <alignment horizontal="center"/>
    </xf>
    <xf numFmtId="0" fontId="11" fillId="43" borderId="30" xfId="0" applyFont="1" applyFill="1" applyBorder="1" applyAlignment="1">
      <alignment horizontal="center"/>
    </xf>
    <xf numFmtId="0" fontId="11" fillId="43" borderId="31" xfId="0" applyFont="1" applyFill="1" applyBorder="1" applyAlignment="1">
      <alignment horizontal="center"/>
    </xf>
    <xf numFmtId="0" fontId="11" fillId="43" borderId="32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top" wrapText="1"/>
    </xf>
    <xf numFmtId="0" fontId="0" fillId="0" borderId="33" xfId="0" applyFill="1" applyBorder="1"/>
    <xf numFmtId="0" fontId="6" fillId="41" borderId="34" xfId="0" applyFont="1" applyFill="1" applyBorder="1" applyAlignment="1">
      <alignment horizontal="left" vertical="top" wrapText="1"/>
    </xf>
    <xf numFmtId="0" fontId="6" fillId="41" borderId="35" xfId="0" applyFont="1" applyFill="1" applyBorder="1" applyAlignment="1">
      <alignment horizontal="center"/>
    </xf>
    <xf numFmtId="0" fontId="6" fillId="41" borderId="36" xfId="0" applyFont="1" applyFill="1" applyBorder="1" applyAlignment="1">
      <alignment horizontal="center"/>
    </xf>
    <xf numFmtId="0" fontId="6" fillId="41" borderId="37" xfId="0" applyFont="1" applyFill="1" applyBorder="1" applyAlignment="1">
      <alignment horizontal="center"/>
    </xf>
    <xf numFmtId="0" fontId="6" fillId="41" borderId="38" xfId="0" applyFont="1" applyFill="1" applyBorder="1" applyAlignment="1">
      <alignment horizontal="center"/>
    </xf>
    <xf numFmtId="0" fontId="6" fillId="41" borderId="39" xfId="0" applyFont="1" applyFill="1" applyBorder="1" applyAlignment="1">
      <alignment horizontal="left" vertical="top" wrapText="1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Continuous" vertical="center"/>
    </xf>
    <xf numFmtId="0" fontId="17" fillId="7" borderId="45" xfId="0" applyFont="1" applyFill="1" applyBorder="1" applyAlignment="1">
      <alignment horizontal="centerContinuous" vertical="center"/>
    </xf>
    <xf numFmtId="0" fontId="17" fillId="7" borderId="46" xfId="0" applyFont="1" applyFill="1" applyBorder="1" applyAlignment="1">
      <alignment horizontal="centerContinuous" vertical="center"/>
    </xf>
    <xf numFmtId="0" fontId="17" fillId="7" borderId="47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7" borderId="20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0" fontId="6" fillId="41" borderId="38" xfId="0" applyFont="1" applyFill="1" applyBorder="1" applyAlignment="1">
      <alignment horizontal="center" vertical="top" wrapText="1"/>
    </xf>
    <xf numFmtId="1" fontId="9" fillId="3" borderId="49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1" fontId="6" fillId="41" borderId="0" xfId="0" applyNumberFormat="1" applyFont="1" applyFill="1" applyBorder="1" applyAlignment="1">
      <alignment horizontal="center" vertical="top" wrapText="1"/>
    </xf>
    <xf numFmtId="1" fontId="6" fillId="41" borderId="33" xfId="0" applyNumberFormat="1" applyFont="1" applyFill="1" applyBorder="1" applyAlignment="1">
      <alignment horizontal="center" vertical="top" wrapText="1"/>
    </xf>
    <xf numFmtId="1" fontId="6" fillId="41" borderId="2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1" fontId="1" fillId="41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1" fontId="11" fillId="43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" fontId="9" fillId="3" borderId="13" xfId="0" applyNumberFormat="1" applyFont="1" applyFill="1" applyBorder="1" applyAlignment="1">
      <alignment horizontal="center" vertical="center"/>
    </xf>
    <xf numFmtId="1" fontId="6" fillId="3" borderId="51" xfId="0" applyNumberFormat="1" applyFont="1" applyFill="1" applyBorder="1" applyAlignment="1">
      <alignment horizontal="center" vertical="top" wrapText="1"/>
    </xf>
    <xf numFmtId="1" fontId="6" fillId="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5" borderId="16" xfId="0" applyNumberFormat="1" applyFont="1" applyFill="1" applyBorder="1" applyAlignment="1">
      <alignment horizontal="center" vertical="top" wrapText="1"/>
    </xf>
    <xf numFmtId="1" fontId="6" fillId="41" borderId="16" xfId="0" applyNumberFormat="1" applyFont="1" applyFill="1" applyBorder="1" applyAlignment="1">
      <alignment horizontal="center" vertical="top" wrapText="1"/>
    </xf>
    <xf numFmtId="1" fontId="6" fillId="41" borderId="42" xfId="0" applyNumberFormat="1" applyFont="1" applyFill="1" applyBorder="1" applyAlignment="1">
      <alignment horizontal="center" vertical="top" wrapText="1"/>
    </xf>
    <xf numFmtId="1" fontId="6" fillId="41" borderId="37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1" fontId="6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11" fillId="43" borderId="31" xfId="0" applyNumberFormat="1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41" borderId="53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55" xfId="0" applyFont="1" applyFill="1" applyBorder="1" applyAlignment="1">
      <alignment horizontal="center"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41" borderId="56" xfId="0" applyFont="1" applyFill="1" applyBorder="1" applyAlignment="1">
      <alignment horizontal="center" vertical="top" wrapText="1"/>
    </xf>
    <xf numFmtId="0" fontId="6" fillId="41" borderId="36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59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center" vertical="top" wrapText="1"/>
    </xf>
    <xf numFmtId="0" fontId="6" fillId="41" borderId="33" xfId="0" applyFont="1" applyFill="1" applyBorder="1" applyAlignment="1">
      <alignment horizontal="center" vertical="top" wrapText="1"/>
    </xf>
    <xf numFmtId="0" fontId="6" fillId="41" borderId="2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11" fillId="43" borderId="1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vertical="center"/>
    </xf>
    <xf numFmtId="0" fontId="17" fillId="7" borderId="2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6" fillId="0" borderId="21" xfId="0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top"/>
    </xf>
    <xf numFmtId="0" fontId="35" fillId="2" borderId="3" xfId="0" applyFont="1" applyFill="1" applyBorder="1" applyAlignment="1">
      <alignment horizontal="center" vertical="top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7" fillId="7" borderId="60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pane ySplit="4" topLeftCell="A5" activePane="bottomLeft" state="frozen"/>
      <selection pane="bottomLeft" activeCell="D13" sqref="D13"/>
    </sheetView>
  </sheetViews>
  <sheetFormatPr defaultRowHeight="12.75" x14ac:dyDescent="0.2"/>
  <cols>
    <col min="1" max="1" width="35.28515625" style="51" customWidth="1"/>
    <col min="2" max="2" width="8.5703125" style="48" bestFit="1" customWidth="1"/>
    <col min="3" max="3" width="9" style="48" bestFit="1" customWidth="1"/>
    <col min="4" max="4" width="8.5703125" style="48" bestFit="1" customWidth="1"/>
    <col min="5" max="5" width="9" style="48" bestFit="1" customWidth="1"/>
    <col min="6" max="6" width="8.5703125" style="48" bestFit="1" customWidth="1"/>
    <col min="7" max="7" width="9" style="48" bestFit="1" customWidth="1"/>
    <col min="8" max="8" width="8.5703125" style="48" bestFit="1" customWidth="1"/>
    <col min="9" max="9" width="9" style="48" bestFit="1" customWidth="1"/>
    <col min="10" max="10" width="8.5703125" style="48" bestFit="1" customWidth="1"/>
    <col min="11" max="11" width="9" style="48" bestFit="1" customWidth="1"/>
    <col min="12" max="12" width="8.5703125" style="78" bestFit="1" customWidth="1"/>
    <col min="13" max="13" width="9" style="78" bestFit="1" customWidth="1"/>
    <col min="14" max="14" width="9.5703125" style="78" customWidth="1"/>
    <col min="15" max="15" width="9.7109375" style="48" customWidth="1"/>
    <col min="16" max="25" width="9.5703125" style="48" customWidth="1"/>
    <col min="26" max="16384" width="9.140625" style="48"/>
  </cols>
  <sheetData>
    <row r="1" spans="1:25" ht="28.5" customHeight="1" x14ac:dyDescent="0.2">
      <c r="A1" s="182" t="s">
        <v>220</v>
      </c>
    </row>
    <row r="2" spans="1:25" ht="14.25" customHeight="1" thickBot="1" x14ac:dyDescent="0.25"/>
    <row r="3" spans="1:25" s="298" customFormat="1" ht="24" customHeight="1" x14ac:dyDescent="0.2">
      <c r="A3" s="295" t="s">
        <v>26</v>
      </c>
      <c r="B3" s="300" t="s">
        <v>219</v>
      </c>
      <c r="C3" s="301"/>
      <c r="D3" s="300" t="s">
        <v>217</v>
      </c>
      <c r="E3" s="301"/>
      <c r="F3" s="300" t="s">
        <v>211</v>
      </c>
      <c r="G3" s="301"/>
      <c r="H3" s="300" t="s">
        <v>196</v>
      </c>
      <c r="I3" s="301"/>
      <c r="J3" s="300" t="s">
        <v>188</v>
      </c>
      <c r="K3" s="301"/>
      <c r="L3" s="300" t="s">
        <v>186</v>
      </c>
      <c r="M3" s="304"/>
      <c r="N3" s="300" t="s">
        <v>179</v>
      </c>
      <c r="O3" s="304"/>
      <c r="P3" s="204" t="s">
        <v>27</v>
      </c>
      <c r="Q3" s="296"/>
      <c r="R3" s="297" t="s">
        <v>28</v>
      </c>
      <c r="S3" s="297"/>
      <c r="T3" s="204" t="s">
        <v>29</v>
      </c>
      <c r="U3" s="296"/>
      <c r="V3" s="297" t="s">
        <v>30</v>
      </c>
      <c r="W3" s="297"/>
      <c r="X3" s="204" t="s">
        <v>31</v>
      </c>
      <c r="Y3" s="296"/>
    </row>
    <row r="4" spans="1:25" s="6" customFormat="1" x14ac:dyDescent="0.2">
      <c r="A4" s="110"/>
      <c r="B4" s="54" t="s">
        <v>24</v>
      </c>
      <c r="C4" s="55" t="s">
        <v>25</v>
      </c>
      <c r="D4" s="54" t="s">
        <v>24</v>
      </c>
      <c r="E4" s="55" t="s">
        <v>25</v>
      </c>
      <c r="F4" s="54" t="s">
        <v>24</v>
      </c>
      <c r="G4" s="55" t="s">
        <v>25</v>
      </c>
      <c r="H4" s="54" t="s">
        <v>24</v>
      </c>
      <c r="I4" s="55" t="s">
        <v>25</v>
      </c>
      <c r="J4" s="54" t="s">
        <v>24</v>
      </c>
      <c r="K4" s="55" t="s">
        <v>25</v>
      </c>
      <c r="L4" s="54" t="s">
        <v>24</v>
      </c>
      <c r="M4" s="55" t="s">
        <v>25</v>
      </c>
      <c r="N4" s="4" t="s">
        <v>24</v>
      </c>
      <c r="O4" s="50" t="s">
        <v>180</v>
      </c>
      <c r="P4" s="4" t="s">
        <v>24</v>
      </c>
      <c r="Q4" s="7" t="s">
        <v>25</v>
      </c>
      <c r="R4" s="4" t="s">
        <v>24</v>
      </c>
      <c r="S4" s="5" t="s">
        <v>25</v>
      </c>
      <c r="T4" s="4" t="s">
        <v>24</v>
      </c>
      <c r="U4" s="7" t="s">
        <v>25</v>
      </c>
      <c r="V4" s="5" t="s">
        <v>24</v>
      </c>
      <c r="W4" s="5" t="s">
        <v>25</v>
      </c>
      <c r="X4" s="4" t="s">
        <v>24</v>
      </c>
      <c r="Y4" s="7" t="s">
        <v>25</v>
      </c>
    </row>
    <row r="5" spans="1:25" ht="18" x14ac:dyDescent="0.2">
      <c r="A5" s="52" t="s">
        <v>2</v>
      </c>
      <c r="B5" s="49"/>
      <c r="C5" s="107"/>
      <c r="D5" s="49"/>
      <c r="E5" s="107"/>
      <c r="F5" s="49"/>
      <c r="G5" s="107"/>
      <c r="H5" s="49"/>
      <c r="I5" s="107"/>
      <c r="J5" s="49"/>
      <c r="K5" s="53"/>
      <c r="L5" s="49"/>
      <c r="M5" s="53"/>
      <c r="N5" s="49"/>
      <c r="O5" s="53"/>
      <c r="P5" s="79"/>
      <c r="Q5" s="88"/>
      <c r="R5" s="95"/>
      <c r="S5" s="95"/>
      <c r="T5" s="79"/>
      <c r="U5" s="88"/>
      <c r="V5" s="95"/>
      <c r="W5" s="95"/>
      <c r="X5" s="79"/>
      <c r="Y5" s="88"/>
    </row>
    <row r="6" spans="1:25" x14ac:dyDescent="0.2">
      <c r="A6" s="111" t="s">
        <v>0</v>
      </c>
      <c r="B6" s="72">
        <v>340</v>
      </c>
      <c r="C6" s="89">
        <v>0</v>
      </c>
      <c r="D6" s="72">
        <v>354</v>
      </c>
      <c r="E6" s="89">
        <v>0</v>
      </c>
      <c r="F6" s="72">
        <v>376</v>
      </c>
      <c r="G6" s="89">
        <v>0</v>
      </c>
      <c r="H6" s="72">
        <v>380</v>
      </c>
      <c r="I6" s="89">
        <v>0</v>
      </c>
      <c r="J6" s="117">
        <v>429</v>
      </c>
      <c r="K6" s="118">
        <v>0</v>
      </c>
      <c r="L6" s="72">
        <v>480</v>
      </c>
      <c r="M6" s="74">
        <v>0</v>
      </c>
      <c r="N6" s="72">
        <v>498</v>
      </c>
      <c r="O6" s="74">
        <v>4</v>
      </c>
      <c r="P6" s="80">
        <v>478</v>
      </c>
      <c r="Q6" s="81">
        <v>0</v>
      </c>
      <c r="R6" s="96">
        <v>569</v>
      </c>
      <c r="S6" s="96">
        <v>3</v>
      </c>
      <c r="T6" s="80">
        <v>553</v>
      </c>
      <c r="U6" s="81">
        <v>0</v>
      </c>
      <c r="V6" s="96">
        <v>486</v>
      </c>
      <c r="W6" s="96">
        <v>1</v>
      </c>
      <c r="X6" s="80">
        <v>521</v>
      </c>
      <c r="Y6" s="81">
        <v>0</v>
      </c>
    </row>
    <row r="7" spans="1:25" x14ac:dyDescent="0.2">
      <c r="A7" s="111" t="s">
        <v>1</v>
      </c>
      <c r="B7" s="72">
        <v>8</v>
      </c>
      <c r="C7" s="89">
        <v>0</v>
      </c>
      <c r="D7" s="72">
        <v>8</v>
      </c>
      <c r="E7" s="89">
        <v>0</v>
      </c>
      <c r="F7" s="72">
        <v>20</v>
      </c>
      <c r="G7" s="89">
        <v>0</v>
      </c>
      <c r="H7" s="72">
        <v>6</v>
      </c>
      <c r="I7" s="89">
        <v>0</v>
      </c>
      <c r="J7" s="117">
        <v>15</v>
      </c>
      <c r="K7" s="118">
        <v>0</v>
      </c>
      <c r="L7" s="72">
        <v>2</v>
      </c>
      <c r="M7" s="74">
        <v>0</v>
      </c>
      <c r="N7" s="72">
        <v>13</v>
      </c>
      <c r="O7" s="74">
        <v>0</v>
      </c>
      <c r="P7" s="80">
        <v>10</v>
      </c>
      <c r="Q7" s="81">
        <v>0</v>
      </c>
      <c r="R7" s="96">
        <v>7</v>
      </c>
      <c r="S7" s="96">
        <v>0</v>
      </c>
      <c r="T7" s="80">
        <v>10</v>
      </c>
      <c r="U7" s="81">
        <v>0</v>
      </c>
      <c r="V7" s="96">
        <v>11</v>
      </c>
      <c r="W7" s="96">
        <v>0</v>
      </c>
      <c r="X7" s="80">
        <v>5</v>
      </c>
      <c r="Y7" s="81">
        <v>1</v>
      </c>
    </row>
    <row r="8" spans="1:25" x14ac:dyDescent="0.2">
      <c r="A8" s="111" t="s">
        <v>13</v>
      </c>
      <c r="B8" s="72">
        <v>11</v>
      </c>
      <c r="C8" s="89">
        <v>1</v>
      </c>
      <c r="D8" s="72">
        <v>11</v>
      </c>
      <c r="E8" s="89">
        <v>3</v>
      </c>
      <c r="F8" s="72">
        <v>3</v>
      </c>
      <c r="G8" s="89">
        <v>2</v>
      </c>
      <c r="H8" s="72">
        <v>11</v>
      </c>
      <c r="I8" s="89">
        <v>1</v>
      </c>
      <c r="J8" s="117">
        <v>8</v>
      </c>
      <c r="K8" s="118">
        <v>1</v>
      </c>
      <c r="L8" s="72">
        <v>10</v>
      </c>
      <c r="M8" s="74">
        <v>0</v>
      </c>
      <c r="N8" s="72">
        <v>13</v>
      </c>
      <c r="O8" s="74">
        <v>0</v>
      </c>
      <c r="P8" s="80">
        <v>7</v>
      </c>
      <c r="Q8" s="81">
        <v>3</v>
      </c>
      <c r="R8" s="96">
        <v>1</v>
      </c>
      <c r="S8" s="96">
        <v>0</v>
      </c>
      <c r="T8" s="80">
        <v>8</v>
      </c>
      <c r="U8" s="81">
        <v>0</v>
      </c>
      <c r="V8" s="96">
        <v>6</v>
      </c>
      <c r="W8" s="96">
        <v>0</v>
      </c>
      <c r="X8" s="80">
        <v>12</v>
      </c>
      <c r="Y8" s="81">
        <v>2</v>
      </c>
    </row>
    <row r="9" spans="1:25" x14ac:dyDescent="0.2">
      <c r="A9" s="112" t="s">
        <v>10</v>
      </c>
      <c r="B9" s="73">
        <f>SUM(B6:B8)</f>
        <v>359</v>
      </c>
      <c r="C9" s="90">
        <f>SUM(C6:C8)</f>
        <v>1</v>
      </c>
      <c r="D9" s="73">
        <f>SUM(D6:D8)</f>
        <v>373</v>
      </c>
      <c r="E9" s="90">
        <f>SUM(E6:E8)</f>
        <v>3</v>
      </c>
      <c r="F9" s="73">
        <f>SUM(F6:F8)</f>
        <v>399</v>
      </c>
      <c r="G9" s="90">
        <v>2</v>
      </c>
      <c r="H9" s="73">
        <v>397</v>
      </c>
      <c r="I9" s="90">
        <v>1</v>
      </c>
      <c r="J9" s="119">
        <v>452</v>
      </c>
      <c r="K9" s="120">
        <v>1</v>
      </c>
      <c r="L9" s="73">
        <f>SUM(L6:L8)</f>
        <v>492</v>
      </c>
      <c r="M9" s="75">
        <f>SUM(M6:M8)</f>
        <v>0</v>
      </c>
      <c r="N9" s="73">
        <f>SUM(N6:N8)</f>
        <v>524</v>
      </c>
      <c r="O9" s="75">
        <v>4</v>
      </c>
      <c r="P9" s="82">
        <f t="shared" ref="P9:Y9" si="0">SUM(P6:P8)</f>
        <v>495</v>
      </c>
      <c r="Q9" s="83">
        <f t="shared" si="0"/>
        <v>3</v>
      </c>
      <c r="R9" s="97">
        <f t="shared" si="0"/>
        <v>577</v>
      </c>
      <c r="S9" s="97">
        <f t="shared" si="0"/>
        <v>3</v>
      </c>
      <c r="T9" s="82">
        <f t="shared" si="0"/>
        <v>571</v>
      </c>
      <c r="U9" s="83">
        <f t="shared" si="0"/>
        <v>0</v>
      </c>
      <c r="V9" s="97">
        <f t="shared" si="0"/>
        <v>503</v>
      </c>
      <c r="W9" s="97">
        <f t="shared" si="0"/>
        <v>1</v>
      </c>
      <c r="X9" s="82">
        <f t="shared" si="0"/>
        <v>538</v>
      </c>
      <c r="Y9" s="83">
        <f t="shared" si="0"/>
        <v>3</v>
      </c>
    </row>
    <row r="10" spans="1:25" ht="18" x14ac:dyDescent="0.2">
      <c r="A10" s="52" t="s">
        <v>4</v>
      </c>
      <c r="B10" s="49"/>
      <c r="C10" s="107"/>
      <c r="D10" s="49"/>
      <c r="E10" s="107"/>
      <c r="F10" s="49"/>
      <c r="G10" s="107"/>
      <c r="H10" s="49"/>
      <c r="I10" s="107"/>
      <c r="J10" s="49"/>
      <c r="K10" s="53"/>
      <c r="L10" s="49"/>
      <c r="M10" s="53"/>
      <c r="N10" s="49"/>
      <c r="O10" s="53"/>
      <c r="P10" s="79"/>
      <c r="Q10" s="88"/>
      <c r="R10" s="95"/>
      <c r="S10" s="95"/>
      <c r="T10" s="79"/>
      <c r="U10" s="88"/>
      <c r="V10" s="95"/>
      <c r="W10" s="95"/>
      <c r="X10" s="79"/>
      <c r="Y10" s="88"/>
    </row>
    <row r="11" spans="1:25" x14ac:dyDescent="0.2">
      <c r="A11" s="111" t="s">
        <v>3</v>
      </c>
      <c r="B11" s="72">
        <v>5</v>
      </c>
      <c r="C11" s="89">
        <v>0</v>
      </c>
      <c r="D11" s="72">
        <v>5</v>
      </c>
      <c r="E11" s="89">
        <v>0</v>
      </c>
      <c r="F11" s="72">
        <v>9</v>
      </c>
      <c r="G11" s="89">
        <v>0</v>
      </c>
      <c r="H11" s="72">
        <v>4</v>
      </c>
      <c r="I11" s="89">
        <v>0</v>
      </c>
      <c r="J11" s="117">
        <v>5</v>
      </c>
      <c r="K11" s="118">
        <v>0</v>
      </c>
      <c r="L11" s="72">
        <v>5</v>
      </c>
      <c r="M11" s="74">
        <v>0</v>
      </c>
      <c r="N11" s="72">
        <v>2</v>
      </c>
      <c r="O11" s="108">
        <v>0</v>
      </c>
      <c r="P11" s="80">
        <v>2</v>
      </c>
      <c r="Q11" s="81">
        <v>0</v>
      </c>
      <c r="R11" s="96">
        <v>2</v>
      </c>
      <c r="S11" s="96">
        <v>0</v>
      </c>
      <c r="T11" s="80">
        <v>6</v>
      </c>
      <c r="U11" s="81">
        <v>0</v>
      </c>
      <c r="V11" s="96">
        <v>1</v>
      </c>
      <c r="W11" s="96">
        <v>0</v>
      </c>
      <c r="X11" s="80">
        <v>4</v>
      </c>
      <c r="Y11" s="81">
        <v>0</v>
      </c>
    </row>
    <row r="12" spans="1:25" x14ac:dyDescent="0.2">
      <c r="A12" s="111" t="s">
        <v>1</v>
      </c>
      <c r="B12" s="72">
        <v>11</v>
      </c>
      <c r="C12" s="89">
        <v>0</v>
      </c>
      <c r="D12" s="72">
        <v>19</v>
      </c>
      <c r="E12" s="89">
        <v>0</v>
      </c>
      <c r="F12" s="72">
        <v>11</v>
      </c>
      <c r="G12" s="89">
        <v>0</v>
      </c>
      <c r="H12" s="72">
        <v>16</v>
      </c>
      <c r="I12" s="89">
        <v>0</v>
      </c>
      <c r="J12" s="117">
        <v>16</v>
      </c>
      <c r="K12" s="118">
        <v>0</v>
      </c>
      <c r="L12" s="72">
        <v>18</v>
      </c>
      <c r="M12" s="74">
        <v>0</v>
      </c>
      <c r="N12" s="72">
        <v>21</v>
      </c>
      <c r="O12" s="74">
        <v>0</v>
      </c>
      <c r="P12" s="80">
        <v>15</v>
      </c>
      <c r="Q12" s="81">
        <v>0</v>
      </c>
      <c r="R12" s="96">
        <v>12</v>
      </c>
      <c r="S12" s="96">
        <v>0</v>
      </c>
      <c r="T12" s="80">
        <v>15</v>
      </c>
      <c r="U12" s="81">
        <v>0</v>
      </c>
      <c r="V12" s="96">
        <v>22</v>
      </c>
      <c r="W12" s="96">
        <v>0</v>
      </c>
      <c r="X12" s="80">
        <v>17</v>
      </c>
      <c r="Y12" s="81">
        <v>0</v>
      </c>
    </row>
    <row r="13" spans="1:25" x14ac:dyDescent="0.2">
      <c r="A13" s="111" t="s">
        <v>13</v>
      </c>
      <c r="B13" s="72">
        <v>302</v>
      </c>
      <c r="C13" s="89">
        <v>2</v>
      </c>
      <c r="D13" s="72">
        <v>287</v>
      </c>
      <c r="E13" s="89">
        <v>0</v>
      </c>
      <c r="F13" s="72">
        <v>338</v>
      </c>
      <c r="G13" s="89">
        <v>0</v>
      </c>
      <c r="H13" s="72">
        <v>358</v>
      </c>
      <c r="I13" s="89">
        <v>1</v>
      </c>
      <c r="J13" s="117">
        <v>424</v>
      </c>
      <c r="K13" s="118">
        <v>1</v>
      </c>
      <c r="L13" s="72">
        <v>441</v>
      </c>
      <c r="M13" s="74">
        <v>1</v>
      </c>
      <c r="N13" s="72">
        <v>423</v>
      </c>
      <c r="O13" s="74">
        <v>0</v>
      </c>
      <c r="P13" s="80">
        <v>512</v>
      </c>
      <c r="Q13" s="81">
        <v>1</v>
      </c>
      <c r="R13" s="96">
        <v>501</v>
      </c>
      <c r="S13" s="96">
        <v>0</v>
      </c>
      <c r="T13" s="80">
        <v>436</v>
      </c>
      <c r="U13" s="81">
        <v>1</v>
      </c>
      <c r="V13" s="96">
        <v>461</v>
      </c>
      <c r="W13" s="96">
        <v>2</v>
      </c>
      <c r="X13" s="80">
        <v>383</v>
      </c>
      <c r="Y13" s="81">
        <v>2</v>
      </c>
    </row>
    <row r="14" spans="1:25" x14ac:dyDescent="0.2">
      <c r="A14" s="112" t="s">
        <v>10</v>
      </c>
      <c r="B14" s="73">
        <f>SUM(B11:B13)</f>
        <v>318</v>
      </c>
      <c r="C14" s="90">
        <f>SUM(C11:C13)</f>
        <v>2</v>
      </c>
      <c r="D14" s="73">
        <f>SUM(D11:D13)</f>
        <v>311</v>
      </c>
      <c r="E14" s="90">
        <f>SUM(E11:E13)</f>
        <v>0</v>
      </c>
      <c r="F14" s="73">
        <f>SUM(F11:F13)</f>
        <v>358</v>
      </c>
      <c r="G14" s="90">
        <v>0</v>
      </c>
      <c r="H14" s="73">
        <v>378</v>
      </c>
      <c r="I14" s="90">
        <v>1</v>
      </c>
      <c r="J14" s="119">
        <v>445</v>
      </c>
      <c r="K14" s="120">
        <v>1</v>
      </c>
      <c r="L14" s="75">
        <f>SUM(L11:L13)</f>
        <v>464</v>
      </c>
      <c r="M14" s="90">
        <f>SUM(M11:M13)</f>
        <v>1</v>
      </c>
      <c r="N14" s="78">
        <f>SUM(N11:N13)</f>
        <v>446</v>
      </c>
      <c r="O14" s="75">
        <f>SUM(O11:O13)</f>
        <v>0</v>
      </c>
      <c r="P14" s="82">
        <f t="shared" ref="P14:Y14" si="1">SUM(P11:P13)</f>
        <v>529</v>
      </c>
      <c r="Q14" s="83">
        <f t="shared" si="1"/>
        <v>1</v>
      </c>
      <c r="R14" s="97">
        <f t="shared" si="1"/>
        <v>515</v>
      </c>
      <c r="S14" s="97">
        <f t="shared" si="1"/>
        <v>0</v>
      </c>
      <c r="T14" s="82">
        <f t="shared" si="1"/>
        <v>457</v>
      </c>
      <c r="U14" s="83">
        <f t="shared" si="1"/>
        <v>1</v>
      </c>
      <c r="V14" s="97">
        <f t="shared" si="1"/>
        <v>484</v>
      </c>
      <c r="W14" s="97">
        <f t="shared" si="1"/>
        <v>2</v>
      </c>
      <c r="X14" s="82">
        <f t="shared" si="1"/>
        <v>404</v>
      </c>
      <c r="Y14" s="83">
        <f t="shared" si="1"/>
        <v>2</v>
      </c>
    </row>
    <row r="15" spans="1:25" ht="18" x14ac:dyDescent="0.2">
      <c r="A15" s="52" t="s">
        <v>5</v>
      </c>
      <c r="B15" s="49"/>
      <c r="C15" s="107"/>
      <c r="D15" s="49"/>
      <c r="E15" s="107"/>
      <c r="F15" s="49"/>
      <c r="G15" s="107"/>
      <c r="H15" s="49"/>
      <c r="I15" s="107"/>
      <c r="J15" s="49"/>
      <c r="K15" s="53"/>
      <c r="L15" s="49"/>
      <c r="M15" s="53"/>
      <c r="N15" s="49"/>
      <c r="O15" s="53"/>
      <c r="P15" s="79"/>
      <c r="Q15" s="88"/>
      <c r="R15" s="95"/>
      <c r="S15" s="95"/>
      <c r="T15" s="79"/>
      <c r="U15" s="88"/>
      <c r="V15" s="95"/>
      <c r="W15" s="95"/>
      <c r="X15" s="79"/>
      <c r="Y15" s="88"/>
    </row>
    <row r="16" spans="1:25" s="123" customFormat="1" ht="15" customHeight="1" x14ac:dyDescent="0.2">
      <c r="A16" s="111" t="s">
        <v>3</v>
      </c>
      <c r="B16" s="187">
        <v>1</v>
      </c>
      <c r="C16" s="188">
        <v>0</v>
      </c>
      <c r="D16" s="187">
        <v>1</v>
      </c>
      <c r="E16" s="188">
        <v>0</v>
      </c>
      <c r="F16" s="184"/>
      <c r="G16" s="185"/>
      <c r="H16" s="184"/>
      <c r="I16" s="185"/>
      <c r="J16" s="184"/>
      <c r="K16" s="186"/>
      <c r="L16" s="184"/>
      <c r="M16" s="186"/>
      <c r="N16" s="184"/>
      <c r="O16" s="186"/>
      <c r="P16" s="80"/>
      <c r="Q16" s="81"/>
      <c r="R16" s="96"/>
      <c r="S16" s="96"/>
      <c r="T16" s="80"/>
      <c r="U16" s="81"/>
      <c r="V16" s="96"/>
      <c r="W16" s="96"/>
      <c r="X16" s="80"/>
      <c r="Y16" s="81"/>
    </row>
    <row r="17" spans="1:25" x14ac:dyDescent="0.2">
      <c r="A17" s="111" t="s">
        <v>1</v>
      </c>
      <c r="B17" s="72">
        <v>7</v>
      </c>
      <c r="C17" s="89">
        <v>0</v>
      </c>
      <c r="D17" s="72">
        <v>9</v>
      </c>
      <c r="E17" s="89">
        <v>0</v>
      </c>
      <c r="F17" s="72">
        <v>2</v>
      </c>
      <c r="G17" s="89">
        <v>0</v>
      </c>
      <c r="H17" s="72">
        <v>4</v>
      </c>
      <c r="I17" s="89">
        <v>0</v>
      </c>
      <c r="J17" s="117">
        <v>1</v>
      </c>
      <c r="K17" s="118">
        <v>0</v>
      </c>
      <c r="L17" s="72">
        <v>6</v>
      </c>
      <c r="M17" s="74">
        <v>0</v>
      </c>
      <c r="N17" s="72">
        <v>5</v>
      </c>
      <c r="O17" s="74">
        <v>0</v>
      </c>
      <c r="P17" s="80">
        <v>3</v>
      </c>
      <c r="Q17" s="81">
        <v>0</v>
      </c>
      <c r="R17" s="96">
        <v>5</v>
      </c>
      <c r="S17" s="96">
        <v>0</v>
      </c>
      <c r="T17" s="80">
        <v>9</v>
      </c>
      <c r="U17" s="81">
        <v>0</v>
      </c>
      <c r="V17" s="96">
        <v>4</v>
      </c>
      <c r="W17" s="96">
        <v>0</v>
      </c>
      <c r="X17" s="80">
        <v>5</v>
      </c>
      <c r="Y17" s="81">
        <v>0</v>
      </c>
    </row>
    <row r="18" spans="1:25" x14ac:dyDescent="0.2">
      <c r="A18" s="111" t="s">
        <v>13</v>
      </c>
      <c r="B18" s="72">
        <v>244</v>
      </c>
      <c r="C18" s="89">
        <v>8</v>
      </c>
      <c r="D18" s="72">
        <v>317</v>
      </c>
      <c r="E18" s="89">
        <v>2</v>
      </c>
      <c r="F18" s="72">
        <v>332</v>
      </c>
      <c r="G18" s="89">
        <v>1</v>
      </c>
      <c r="H18" s="72">
        <v>347</v>
      </c>
      <c r="I18" s="89">
        <v>9</v>
      </c>
      <c r="J18" s="117">
        <v>359</v>
      </c>
      <c r="K18" s="118">
        <v>6</v>
      </c>
      <c r="L18" s="72">
        <v>346</v>
      </c>
      <c r="M18" s="74">
        <v>0</v>
      </c>
      <c r="N18" s="72">
        <v>404</v>
      </c>
      <c r="O18" s="74">
        <v>0</v>
      </c>
      <c r="P18" s="80">
        <v>397</v>
      </c>
      <c r="Q18" s="81">
        <v>0</v>
      </c>
      <c r="R18" s="96">
        <v>362</v>
      </c>
      <c r="S18" s="96">
        <v>3</v>
      </c>
      <c r="T18" s="80">
        <v>392</v>
      </c>
      <c r="U18" s="81">
        <v>0</v>
      </c>
      <c r="V18" s="96">
        <v>329</v>
      </c>
      <c r="W18" s="96">
        <v>0</v>
      </c>
      <c r="X18" s="80">
        <v>305</v>
      </c>
      <c r="Y18" s="81">
        <v>5</v>
      </c>
    </row>
    <row r="19" spans="1:25" x14ac:dyDescent="0.2">
      <c r="A19" s="111" t="s">
        <v>14</v>
      </c>
      <c r="B19" s="72">
        <v>14</v>
      </c>
      <c r="C19" s="89">
        <v>0</v>
      </c>
      <c r="D19" s="72">
        <v>9</v>
      </c>
      <c r="E19" s="89">
        <v>0</v>
      </c>
      <c r="F19" s="72">
        <v>16</v>
      </c>
      <c r="G19" s="89">
        <v>0</v>
      </c>
      <c r="H19" s="72">
        <v>34</v>
      </c>
      <c r="I19" s="89">
        <v>0</v>
      </c>
      <c r="J19" s="117">
        <v>39</v>
      </c>
      <c r="K19" s="118">
        <v>0</v>
      </c>
      <c r="L19" s="72">
        <v>49</v>
      </c>
      <c r="M19" s="74">
        <v>0</v>
      </c>
      <c r="N19" s="72">
        <v>66</v>
      </c>
      <c r="O19" s="74">
        <v>0</v>
      </c>
      <c r="P19" s="80">
        <v>60</v>
      </c>
      <c r="Q19" s="81">
        <v>1</v>
      </c>
      <c r="R19" s="96">
        <v>38</v>
      </c>
      <c r="S19" s="96">
        <v>0</v>
      </c>
      <c r="T19" s="80">
        <v>31</v>
      </c>
      <c r="U19" s="81">
        <v>0</v>
      </c>
      <c r="V19" s="96">
        <v>44</v>
      </c>
      <c r="W19" s="96">
        <v>0</v>
      </c>
      <c r="X19" s="80">
        <v>36</v>
      </c>
      <c r="Y19" s="81">
        <v>0</v>
      </c>
    </row>
    <row r="20" spans="1:25" x14ac:dyDescent="0.2">
      <c r="A20" s="112" t="s">
        <v>10</v>
      </c>
      <c r="B20" s="73">
        <f>SUM(B16:B19)</f>
        <v>266</v>
      </c>
      <c r="C20" s="90">
        <f>SUM(C16:C19)</f>
        <v>8</v>
      </c>
      <c r="D20" s="73">
        <v>327</v>
      </c>
      <c r="E20" s="90">
        <v>2</v>
      </c>
      <c r="F20" s="73">
        <v>334</v>
      </c>
      <c r="G20" s="90">
        <v>1</v>
      </c>
      <c r="H20" s="73">
        <v>385</v>
      </c>
      <c r="I20" s="90">
        <v>9</v>
      </c>
      <c r="J20" s="119">
        <v>399</v>
      </c>
      <c r="K20" s="120">
        <v>6</v>
      </c>
      <c r="L20" s="73">
        <f>SUM(L17:L19)</f>
        <v>401</v>
      </c>
      <c r="M20" s="75">
        <f>SUM(M17:M19)</f>
        <v>0</v>
      </c>
      <c r="N20" s="73">
        <f>SUM(N17:N19)</f>
        <v>475</v>
      </c>
      <c r="O20" s="75">
        <f>SUM(O17:O19)</f>
        <v>0</v>
      </c>
      <c r="P20" s="82">
        <f t="shared" ref="P20:Y20" si="2">SUM(P17:P19)</f>
        <v>460</v>
      </c>
      <c r="Q20" s="83">
        <f t="shared" si="2"/>
        <v>1</v>
      </c>
      <c r="R20" s="97">
        <f t="shared" si="2"/>
        <v>405</v>
      </c>
      <c r="S20" s="97">
        <f t="shared" si="2"/>
        <v>3</v>
      </c>
      <c r="T20" s="82">
        <f>SUM(T17:T19)</f>
        <v>432</v>
      </c>
      <c r="U20" s="83">
        <f t="shared" si="2"/>
        <v>0</v>
      </c>
      <c r="V20" s="97">
        <f t="shared" si="2"/>
        <v>377</v>
      </c>
      <c r="W20" s="97">
        <f t="shared" si="2"/>
        <v>0</v>
      </c>
      <c r="X20" s="82">
        <f t="shared" si="2"/>
        <v>346</v>
      </c>
      <c r="Y20" s="83">
        <f t="shared" si="2"/>
        <v>5</v>
      </c>
    </row>
    <row r="21" spans="1:25" ht="18" x14ac:dyDescent="0.2">
      <c r="A21" s="52" t="s">
        <v>6</v>
      </c>
      <c r="B21" s="49"/>
      <c r="C21" s="107"/>
      <c r="D21" s="49"/>
      <c r="E21" s="107"/>
      <c r="F21" s="49"/>
      <c r="G21" s="107"/>
      <c r="H21" s="49"/>
      <c r="I21" s="107"/>
      <c r="J21" s="49"/>
      <c r="K21" s="53"/>
      <c r="L21" s="49"/>
      <c r="M21" s="53"/>
      <c r="N21" s="49"/>
      <c r="O21" s="53"/>
      <c r="P21" s="79"/>
      <c r="Q21" s="88"/>
      <c r="R21" s="95"/>
      <c r="S21" s="95"/>
      <c r="T21" s="79"/>
      <c r="U21" s="88"/>
      <c r="V21" s="95"/>
      <c r="W21" s="95"/>
      <c r="X21" s="79"/>
      <c r="Y21" s="88"/>
    </row>
    <row r="22" spans="1:25" x14ac:dyDescent="0.2">
      <c r="A22" s="111" t="s">
        <v>1</v>
      </c>
      <c r="B22" s="72">
        <v>1</v>
      </c>
      <c r="C22" s="89">
        <v>0</v>
      </c>
      <c r="D22" s="72">
        <v>0</v>
      </c>
      <c r="E22" s="89">
        <v>0</v>
      </c>
      <c r="F22" s="72">
        <v>0</v>
      </c>
      <c r="G22" s="89">
        <v>0</v>
      </c>
      <c r="H22" s="72">
        <v>1</v>
      </c>
      <c r="I22" s="89">
        <v>0</v>
      </c>
      <c r="J22" s="117">
        <v>0</v>
      </c>
      <c r="K22" s="118">
        <v>0</v>
      </c>
      <c r="L22" s="72">
        <v>0</v>
      </c>
      <c r="M22" s="74">
        <v>0</v>
      </c>
      <c r="N22" s="72">
        <v>0</v>
      </c>
      <c r="O22" s="74">
        <v>0</v>
      </c>
      <c r="P22" s="80">
        <v>0</v>
      </c>
      <c r="Q22" s="81">
        <v>0</v>
      </c>
      <c r="R22" s="96">
        <v>0</v>
      </c>
      <c r="S22" s="96">
        <v>0</v>
      </c>
      <c r="T22" s="80">
        <v>1</v>
      </c>
      <c r="U22" s="81">
        <v>0</v>
      </c>
      <c r="V22" s="96">
        <v>0</v>
      </c>
      <c r="W22" s="96">
        <v>0</v>
      </c>
      <c r="X22" s="80">
        <v>0</v>
      </c>
      <c r="Y22" s="81">
        <v>0</v>
      </c>
    </row>
    <row r="23" spans="1:25" x14ac:dyDescent="0.2">
      <c r="A23" s="111" t="s">
        <v>13</v>
      </c>
      <c r="B23" s="72">
        <v>314</v>
      </c>
      <c r="C23" s="89">
        <v>5</v>
      </c>
      <c r="D23" s="72">
        <v>337</v>
      </c>
      <c r="E23" s="89">
        <v>2</v>
      </c>
      <c r="F23" s="72">
        <v>398</v>
      </c>
      <c r="G23" s="89">
        <v>3</v>
      </c>
      <c r="H23" s="72">
        <v>396</v>
      </c>
      <c r="I23" s="89">
        <v>6</v>
      </c>
      <c r="J23" s="117">
        <v>395</v>
      </c>
      <c r="K23" s="118">
        <v>6</v>
      </c>
      <c r="L23" s="72">
        <v>462</v>
      </c>
      <c r="M23" s="74">
        <v>3</v>
      </c>
      <c r="N23" s="72">
        <v>443</v>
      </c>
      <c r="O23" s="74">
        <v>2</v>
      </c>
      <c r="P23" s="80">
        <v>403</v>
      </c>
      <c r="Q23" s="81">
        <v>0</v>
      </c>
      <c r="R23" s="96">
        <v>415</v>
      </c>
      <c r="S23" s="96">
        <v>7</v>
      </c>
      <c r="T23" s="80">
        <v>360</v>
      </c>
      <c r="U23" s="81">
        <v>0</v>
      </c>
      <c r="V23" s="96">
        <v>313</v>
      </c>
      <c r="W23" s="96">
        <v>6</v>
      </c>
      <c r="X23" s="80">
        <v>293</v>
      </c>
      <c r="Y23" s="81">
        <v>2</v>
      </c>
    </row>
    <row r="24" spans="1:25" x14ac:dyDescent="0.2">
      <c r="A24" s="111" t="s">
        <v>14</v>
      </c>
      <c r="B24" s="72">
        <v>10</v>
      </c>
      <c r="C24" s="89">
        <v>0</v>
      </c>
      <c r="D24" s="72">
        <v>18</v>
      </c>
      <c r="E24" s="89">
        <v>0</v>
      </c>
      <c r="F24" s="72">
        <v>16</v>
      </c>
      <c r="G24" s="89">
        <v>0</v>
      </c>
      <c r="H24" s="72">
        <v>13</v>
      </c>
      <c r="I24" s="89">
        <v>0</v>
      </c>
      <c r="J24" s="117">
        <v>18</v>
      </c>
      <c r="K24" s="118">
        <v>0</v>
      </c>
      <c r="L24" s="72">
        <v>22</v>
      </c>
      <c r="M24" s="74">
        <v>0</v>
      </c>
      <c r="N24" s="72">
        <v>28</v>
      </c>
      <c r="O24" s="74">
        <v>0</v>
      </c>
      <c r="P24" s="80">
        <v>24</v>
      </c>
      <c r="Q24" s="81">
        <v>1</v>
      </c>
      <c r="R24" s="96">
        <v>28</v>
      </c>
      <c r="S24" s="96">
        <v>0</v>
      </c>
      <c r="T24" s="80">
        <v>31</v>
      </c>
      <c r="U24" s="81">
        <v>0</v>
      </c>
      <c r="V24" s="96">
        <v>22</v>
      </c>
      <c r="W24" s="96">
        <v>0</v>
      </c>
      <c r="X24" s="80">
        <v>27</v>
      </c>
      <c r="Y24" s="81">
        <v>0</v>
      </c>
    </row>
    <row r="25" spans="1:25" x14ac:dyDescent="0.2">
      <c r="A25" s="112" t="s">
        <v>10</v>
      </c>
      <c r="B25" s="73">
        <f>SUM(B22:B24)</f>
        <v>325</v>
      </c>
      <c r="C25" s="90">
        <f>SUM(C22:C24)</f>
        <v>5</v>
      </c>
      <c r="D25" s="73">
        <v>337</v>
      </c>
      <c r="E25" s="90">
        <v>2</v>
      </c>
      <c r="F25" s="73">
        <v>398</v>
      </c>
      <c r="G25" s="90">
        <v>3</v>
      </c>
      <c r="H25" s="73">
        <v>410</v>
      </c>
      <c r="I25" s="90">
        <v>6</v>
      </c>
      <c r="J25" s="119">
        <v>413</v>
      </c>
      <c r="K25" s="120">
        <v>6</v>
      </c>
      <c r="L25" s="73">
        <f>SUM(L22:L24)</f>
        <v>484</v>
      </c>
      <c r="M25" s="75">
        <f>SUM(M22:M24)</f>
        <v>3</v>
      </c>
      <c r="N25" s="73">
        <f>SUM(N22:N24)</f>
        <v>471</v>
      </c>
      <c r="O25" s="75">
        <f>SUM(O22:O24)</f>
        <v>2</v>
      </c>
      <c r="P25" s="82">
        <f t="shared" ref="P25:Y25" si="3">SUM(P22:P24)</f>
        <v>427</v>
      </c>
      <c r="Q25" s="83">
        <f t="shared" si="3"/>
        <v>1</v>
      </c>
      <c r="R25" s="97">
        <f t="shared" si="3"/>
        <v>443</v>
      </c>
      <c r="S25" s="97">
        <f t="shared" si="3"/>
        <v>7</v>
      </c>
      <c r="T25" s="82">
        <f t="shared" si="3"/>
        <v>392</v>
      </c>
      <c r="U25" s="83">
        <f t="shared" si="3"/>
        <v>0</v>
      </c>
      <c r="V25" s="97">
        <f t="shared" si="3"/>
        <v>335</v>
      </c>
      <c r="W25" s="97">
        <f t="shared" si="3"/>
        <v>6</v>
      </c>
      <c r="X25" s="82">
        <f t="shared" si="3"/>
        <v>320</v>
      </c>
      <c r="Y25" s="83">
        <f t="shared" si="3"/>
        <v>2</v>
      </c>
    </row>
    <row r="26" spans="1:25" ht="18" x14ac:dyDescent="0.2">
      <c r="A26" s="52" t="s">
        <v>9</v>
      </c>
      <c r="B26" s="49"/>
      <c r="C26" s="107"/>
      <c r="D26" s="49"/>
      <c r="E26" s="107"/>
      <c r="F26" s="49"/>
      <c r="G26" s="107"/>
      <c r="H26" s="49"/>
      <c r="I26" s="107"/>
      <c r="J26" s="49"/>
      <c r="K26" s="53"/>
      <c r="L26" s="49"/>
      <c r="M26" s="53"/>
      <c r="N26" s="49"/>
      <c r="O26" s="53"/>
      <c r="P26" s="79"/>
      <c r="Q26" s="88"/>
      <c r="R26" s="95"/>
      <c r="S26" s="95"/>
      <c r="T26" s="79"/>
      <c r="U26" s="88"/>
      <c r="V26" s="95"/>
      <c r="W26" s="95"/>
      <c r="X26" s="79"/>
      <c r="Y26" s="88"/>
    </row>
    <row r="27" spans="1:25" x14ac:dyDescent="0.2">
      <c r="A27" s="113" t="s">
        <v>11</v>
      </c>
      <c r="B27" s="72">
        <v>0</v>
      </c>
      <c r="C27" s="89">
        <v>11</v>
      </c>
      <c r="D27" s="72">
        <v>0</v>
      </c>
      <c r="E27" s="89">
        <v>15</v>
      </c>
      <c r="F27" s="72">
        <v>0</v>
      </c>
      <c r="G27" s="89">
        <v>8</v>
      </c>
      <c r="H27" s="72">
        <v>0</v>
      </c>
      <c r="I27" s="89">
        <v>5</v>
      </c>
      <c r="J27" s="121">
        <v>0</v>
      </c>
      <c r="K27" s="118">
        <v>9</v>
      </c>
      <c r="L27" s="72">
        <v>0</v>
      </c>
      <c r="M27" s="74">
        <v>10</v>
      </c>
      <c r="N27" s="72">
        <v>0</v>
      </c>
      <c r="O27" s="74">
        <v>11</v>
      </c>
      <c r="P27" s="80">
        <v>0</v>
      </c>
      <c r="Q27" s="81">
        <v>14</v>
      </c>
      <c r="R27" s="96">
        <v>0</v>
      </c>
      <c r="S27" s="96">
        <v>12</v>
      </c>
      <c r="T27" s="80">
        <v>0</v>
      </c>
      <c r="U27" s="81">
        <v>8</v>
      </c>
      <c r="V27" s="96">
        <v>0</v>
      </c>
      <c r="W27" s="96">
        <v>12</v>
      </c>
      <c r="X27" s="80">
        <v>0</v>
      </c>
      <c r="Y27" s="81">
        <v>18</v>
      </c>
    </row>
    <row r="28" spans="1:25" x14ac:dyDescent="0.2">
      <c r="A28" s="113" t="s">
        <v>12</v>
      </c>
      <c r="B28" s="72">
        <v>0</v>
      </c>
      <c r="C28" s="89">
        <v>0</v>
      </c>
      <c r="D28" s="72">
        <v>0</v>
      </c>
      <c r="E28" s="89">
        <v>0</v>
      </c>
      <c r="F28" s="72">
        <v>0</v>
      </c>
      <c r="G28" s="89">
        <v>1</v>
      </c>
      <c r="H28" s="72">
        <v>0</v>
      </c>
      <c r="I28" s="89">
        <v>2</v>
      </c>
      <c r="J28" s="121">
        <v>0</v>
      </c>
      <c r="K28" s="118">
        <v>2</v>
      </c>
      <c r="L28" s="72">
        <v>0</v>
      </c>
      <c r="M28" s="74">
        <v>0</v>
      </c>
      <c r="N28" s="72">
        <v>0</v>
      </c>
      <c r="O28" s="74">
        <v>0</v>
      </c>
      <c r="P28" s="80">
        <v>0</v>
      </c>
      <c r="Q28" s="81">
        <v>0</v>
      </c>
      <c r="R28" s="96">
        <v>0</v>
      </c>
      <c r="S28" s="96">
        <v>2</v>
      </c>
      <c r="T28" s="80">
        <v>0</v>
      </c>
      <c r="U28" s="81">
        <v>0</v>
      </c>
      <c r="V28" s="96">
        <v>0</v>
      </c>
      <c r="W28" s="96">
        <v>0</v>
      </c>
      <c r="X28" s="80">
        <v>0</v>
      </c>
      <c r="Y28" s="81">
        <v>1</v>
      </c>
    </row>
    <row r="29" spans="1:25" x14ac:dyDescent="0.2">
      <c r="A29" s="113" t="s">
        <v>7</v>
      </c>
      <c r="B29" s="72">
        <v>0</v>
      </c>
      <c r="C29" s="89">
        <v>2</v>
      </c>
      <c r="D29" s="72">
        <v>1</v>
      </c>
      <c r="E29" s="89">
        <v>2</v>
      </c>
      <c r="F29" s="72">
        <v>3</v>
      </c>
      <c r="G29" s="89">
        <v>2</v>
      </c>
      <c r="H29" s="72">
        <v>1</v>
      </c>
      <c r="I29" s="89">
        <v>1</v>
      </c>
      <c r="J29" s="121">
        <v>1</v>
      </c>
      <c r="K29" s="118">
        <v>0</v>
      </c>
      <c r="L29" s="72">
        <v>1</v>
      </c>
      <c r="M29" s="74">
        <v>0</v>
      </c>
      <c r="N29" s="72">
        <v>0</v>
      </c>
      <c r="O29" s="74">
        <v>1</v>
      </c>
      <c r="P29" s="80">
        <v>0</v>
      </c>
      <c r="Q29" s="81">
        <v>1</v>
      </c>
      <c r="R29" s="96">
        <v>1</v>
      </c>
      <c r="S29" s="96">
        <v>1</v>
      </c>
      <c r="T29" s="80">
        <v>0</v>
      </c>
      <c r="U29" s="81">
        <v>0</v>
      </c>
      <c r="V29" s="96">
        <v>6</v>
      </c>
      <c r="W29" s="96">
        <v>0</v>
      </c>
      <c r="X29" s="80">
        <v>9</v>
      </c>
      <c r="Y29" s="81">
        <v>2</v>
      </c>
    </row>
    <row r="30" spans="1:25" x14ac:dyDescent="0.2">
      <c r="A30" s="113" t="s">
        <v>8</v>
      </c>
      <c r="B30" s="72">
        <v>4</v>
      </c>
      <c r="C30" s="89">
        <v>6</v>
      </c>
      <c r="D30" s="72">
        <v>4</v>
      </c>
      <c r="E30" s="89">
        <v>5</v>
      </c>
      <c r="F30" s="72">
        <v>0</v>
      </c>
      <c r="G30" s="89">
        <v>5</v>
      </c>
      <c r="H30" s="72">
        <v>1</v>
      </c>
      <c r="I30" s="89">
        <v>5</v>
      </c>
      <c r="J30" s="121">
        <v>0</v>
      </c>
      <c r="K30" s="118">
        <v>4</v>
      </c>
      <c r="L30" s="72">
        <v>0</v>
      </c>
      <c r="M30" s="74">
        <v>4</v>
      </c>
      <c r="N30" s="72">
        <v>0</v>
      </c>
      <c r="O30" s="74">
        <v>4</v>
      </c>
      <c r="P30" s="80">
        <v>2</v>
      </c>
      <c r="Q30" s="81">
        <v>7</v>
      </c>
      <c r="R30" s="96">
        <v>0</v>
      </c>
      <c r="S30" s="96">
        <v>10</v>
      </c>
      <c r="T30" s="80">
        <v>0</v>
      </c>
      <c r="U30" s="81">
        <v>6</v>
      </c>
      <c r="V30" s="96">
        <v>1</v>
      </c>
      <c r="W30" s="96">
        <v>5</v>
      </c>
      <c r="X30" s="80">
        <v>2</v>
      </c>
      <c r="Y30" s="81">
        <v>6</v>
      </c>
    </row>
    <row r="31" spans="1:25" x14ac:dyDescent="0.2">
      <c r="A31" s="114" t="s">
        <v>10</v>
      </c>
      <c r="B31" s="73">
        <f>SUM(B27:B30)</f>
        <v>4</v>
      </c>
      <c r="C31" s="90">
        <f>SUM(C27:C30)</f>
        <v>19</v>
      </c>
      <c r="D31" s="73">
        <f>SUM(D27:D30)</f>
        <v>5</v>
      </c>
      <c r="E31" s="90">
        <f>SUM(E27:E30)</f>
        <v>22</v>
      </c>
      <c r="F31" s="73">
        <v>3</v>
      </c>
      <c r="G31" s="90">
        <v>16</v>
      </c>
      <c r="H31" s="73">
        <v>2</v>
      </c>
      <c r="I31" s="90">
        <v>13</v>
      </c>
      <c r="J31" s="122">
        <v>1</v>
      </c>
      <c r="K31" s="120">
        <v>15</v>
      </c>
      <c r="L31" s="73">
        <f>SUM(L27:L30)</f>
        <v>1</v>
      </c>
      <c r="M31" s="75">
        <f>SUM(M27:M30)</f>
        <v>14</v>
      </c>
      <c r="N31" s="73">
        <f>SUM(N27:N30)</f>
        <v>0</v>
      </c>
      <c r="O31" s="75">
        <f>SUM(O27:O30)</f>
        <v>16</v>
      </c>
      <c r="P31" s="82">
        <f>SUM(P27:P30)</f>
        <v>2</v>
      </c>
      <c r="Q31" s="97">
        <f t="shared" ref="Q31:Y31" si="4">SUM(Q27:Q30)</f>
        <v>22</v>
      </c>
      <c r="R31" s="82">
        <f t="shared" si="4"/>
        <v>1</v>
      </c>
      <c r="S31" s="97">
        <f t="shared" si="4"/>
        <v>25</v>
      </c>
      <c r="T31" s="82">
        <f t="shared" si="4"/>
        <v>0</v>
      </c>
      <c r="U31" s="97">
        <f t="shared" si="4"/>
        <v>14</v>
      </c>
      <c r="V31" s="82">
        <f t="shared" si="4"/>
        <v>7</v>
      </c>
      <c r="W31" s="97">
        <f t="shared" si="4"/>
        <v>17</v>
      </c>
      <c r="X31" s="82">
        <f t="shared" si="4"/>
        <v>11</v>
      </c>
      <c r="Y31" s="83">
        <f t="shared" si="4"/>
        <v>27</v>
      </c>
    </row>
    <row r="32" spans="1:25" x14ac:dyDescent="0.2">
      <c r="A32" s="115" t="s">
        <v>32</v>
      </c>
      <c r="B32" s="98">
        <f>B9+B14+B20+B25+B31</f>
        <v>1272</v>
      </c>
      <c r="C32" s="109">
        <f>C9+C14+C20+C25+C31</f>
        <v>35</v>
      </c>
      <c r="D32" s="98">
        <v>1353</v>
      </c>
      <c r="E32" s="109">
        <v>29</v>
      </c>
      <c r="F32" s="98">
        <v>1492</v>
      </c>
      <c r="G32" s="109">
        <v>22</v>
      </c>
      <c r="H32" s="98">
        <v>1572</v>
      </c>
      <c r="I32" s="109">
        <v>30</v>
      </c>
      <c r="J32" s="98">
        <v>1709</v>
      </c>
      <c r="K32" s="99">
        <v>29</v>
      </c>
      <c r="L32" s="98">
        <f>L9+L14+L20+L25+L31</f>
        <v>1842</v>
      </c>
      <c r="M32" s="109">
        <f>M9+M14+M20+M25+M31</f>
        <v>18</v>
      </c>
      <c r="N32" s="98">
        <f>SUM(N9,N14,N20,N25,N31)</f>
        <v>1916</v>
      </c>
      <c r="O32" s="109">
        <f>SUM(O9,O14,O20,O25,O31)</f>
        <v>22</v>
      </c>
      <c r="P32" s="79">
        <f t="shared" ref="P32:Y32" si="5">SUM(P31,P25,P20,P14,P9)</f>
        <v>1913</v>
      </c>
      <c r="Q32" s="88">
        <f t="shared" si="5"/>
        <v>28</v>
      </c>
      <c r="R32" s="95">
        <f t="shared" si="5"/>
        <v>1941</v>
      </c>
      <c r="S32" s="95">
        <f t="shared" si="5"/>
        <v>38</v>
      </c>
      <c r="T32" s="79">
        <f t="shared" si="5"/>
        <v>1852</v>
      </c>
      <c r="U32" s="88">
        <f t="shared" si="5"/>
        <v>15</v>
      </c>
      <c r="V32" s="95">
        <f t="shared" si="5"/>
        <v>1706</v>
      </c>
      <c r="W32" s="95">
        <f t="shared" si="5"/>
        <v>26</v>
      </c>
      <c r="X32" s="79">
        <f t="shared" si="5"/>
        <v>1619</v>
      </c>
      <c r="Y32" s="88">
        <f t="shared" si="5"/>
        <v>39</v>
      </c>
    </row>
    <row r="33" spans="1:25" ht="13.5" thickBot="1" x14ac:dyDescent="0.25">
      <c r="A33" s="116" t="s">
        <v>15</v>
      </c>
      <c r="B33" s="302">
        <f>B32+C32</f>
        <v>1307</v>
      </c>
      <c r="C33" s="303"/>
      <c r="D33" s="302">
        <v>1382</v>
      </c>
      <c r="E33" s="303"/>
      <c r="F33" s="302">
        <v>1514</v>
      </c>
      <c r="G33" s="303"/>
      <c r="H33" s="302">
        <v>1602</v>
      </c>
      <c r="I33" s="303"/>
      <c r="J33" s="302">
        <v>1738</v>
      </c>
      <c r="K33" s="303"/>
      <c r="L33" s="305">
        <f>L32+M32</f>
        <v>1860</v>
      </c>
      <c r="M33" s="306"/>
      <c r="N33" s="302">
        <f>SUM(N32,O32)</f>
        <v>1938</v>
      </c>
      <c r="O33" s="303"/>
      <c r="P33" s="2">
        <f>SUM(P32:Q32)</f>
        <v>1941</v>
      </c>
      <c r="Q33" s="3"/>
      <c r="R33" s="1">
        <f>SUM(R32,S32)</f>
        <v>1979</v>
      </c>
      <c r="S33" s="94"/>
      <c r="T33" s="2">
        <f>SUM(T32,U32)</f>
        <v>1867</v>
      </c>
      <c r="U33" s="93"/>
      <c r="V33" s="1">
        <f>SUM(V32,W32)</f>
        <v>1732</v>
      </c>
      <c r="W33" s="94"/>
      <c r="X33" s="2">
        <f>SUM(X32,Y32)</f>
        <v>1658</v>
      </c>
      <c r="Y33" s="93"/>
    </row>
  </sheetData>
  <mergeCells count="14">
    <mergeCell ref="B3:C3"/>
    <mergeCell ref="B33:C33"/>
    <mergeCell ref="N3:O3"/>
    <mergeCell ref="L3:M3"/>
    <mergeCell ref="J3:K3"/>
    <mergeCell ref="H3:I3"/>
    <mergeCell ref="L33:M33"/>
    <mergeCell ref="N33:O33"/>
    <mergeCell ref="J33:K33"/>
    <mergeCell ref="H33:I33"/>
    <mergeCell ref="D3:E3"/>
    <mergeCell ref="D33:E33"/>
    <mergeCell ref="F3:G3"/>
    <mergeCell ref="F33:G33"/>
  </mergeCells>
  <phoneticPr fontId="4" type="noConversion"/>
  <pageMargins left="0.39" right="0.27" top="1" bottom="1" header="0.5" footer="0.5"/>
  <pageSetup orientation="landscape" r:id="rId1"/>
  <headerFooter alignWithMargins="0">
    <oddHeader>&amp;CFALL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zoomScaleNormal="100" workbookViewId="0">
      <pane xSplit="1" topLeftCell="B1" activePane="topRight" state="frozen"/>
      <selection pane="topRight" activeCell="E4" sqref="E4"/>
    </sheetView>
  </sheetViews>
  <sheetFormatPr defaultRowHeight="12.75" x14ac:dyDescent="0.2"/>
  <cols>
    <col min="1" max="1" width="35.28515625" style="91" customWidth="1"/>
    <col min="2" max="2" width="8.5703125" style="48" bestFit="1" customWidth="1"/>
    <col min="3" max="3" width="9" style="48" bestFit="1" customWidth="1"/>
    <col min="4" max="4" width="8.5703125" style="48" bestFit="1" customWidth="1"/>
    <col min="5" max="5" width="9" style="48" bestFit="1" customWidth="1"/>
    <col min="6" max="6" width="8.5703125" style="48" bestFit="1" customWidth="1"/>
    <col min="7" max="7" width="9" style="48" bestFit="1" customWidth="1"/>
    <col min="8" max="8" width="8.5703125" style="48" bestFit="1" customWidth="1"/>
    <col min="9" max="9" width="9" style="48" bestFit="1" customWidth="1"/>
    <col min="10" max="10" width="8.5703125" style="48" bestFit="1" customWidth="1"/>
    <col min="11" max="11" width="9" style="78" bestFit="1" customWidth="1"/>
    <col min="12" max="12" width="8.5703125" style="78" bestFit="1" customWidth="1"/>
    <col min="13" max="13" width="9" style="78" bestFit="1" customWidth="1"/>
    <col min="14" max="14" width="9.140625" style="78"/>
    <col min="15" max="15" width="9.5703125" style="48" customWidth="1"/>
    <col min="16" max="20" width="8.5703125" style="48" customWidth="1"/>
    <col min="21" max="16384" width="9.140625" style="48"/>
  </cols>
  <sheetData>
    <row r="1" spans="1:25" ht="27.75" customHeight="1" x14ac:dyDescent="0.2">
      <c r="A1" s="189" t="s">
        <v>221</v>
      </c>
    </row>
    <row r="2" spans="1:25" ht="13.5" thickBot="1" x14ac:dyDescent="0.25"/>
    <row r="3" spans="1:25" s="298" customFormat="1" ht="30" customHeight="1" x14ac:dyDescent="0.2">
      <c r="A3" s="295" t="s">
        <v>26</v>
      </c>
      <c r="B3" s="300" t="s">
        <v>219</v>
      </c>
      <c r="C3" s="301"/>
      <c r="D3" s="300" t="s">
        <v>217</v>
      </c>
      <c r="E3" s="301"/>
      <c r="F3" s="300" t="s">
        <v>211</v>
      </c>
      <c r="G3" s="301"/>
      <c r="H3" s="300" t="s">
        <v>196</v>
      </c>
      <c r="I3" s="301"/>
      <c r="J3" s="300" t="s">
        <v>188</v>
      </c>
      <c r="K3" s="301"/>
      <c r="L3" s="300" t="s">
        <v>186</v>
      </c>
      <c r="M3" s="304"/>
      <c r="N3" s="300" t="s">
        <v>179</v>
      </c>
      <c r="O3" s="304"/>
      <c r="P3" s="204" t="s">
        <v>27</v>
      </c>
      <c r="Q3" s="296"/>
      <c r="R3" s="297" t="s">
        <v>28</v>
      </c>
      <c r="S3" s="297"/>
      <c r="T3" s="204" t="s">
        <v>29</v>
      </c>
      <c r="U3" s="296"/>
      <c r="V3" s="297" t="s">
        <v>30</v>
      </c>
      <c r="W3" s="297"/>
      <c r="X3" s="204" t="s">
        <v>31</v>
      </c>
      <c r="Y3" s="296"/>
    </row>
    <row r="4" spans="1:25" s="6" customFormat="1" ht="28.5" customHeight="1" x14ac:dyDescent="0.2">
      <c r="A4" s="191" t="s">
        <v>22</v>
      </c>
      <c r="B4" s="54" t="s">
        <v>24</v>
      </c>
      <c r="C4" s="190" t="s">
        <v>25</v>
      </c>
      <c r="D4" s="54" t="s">
        <v>24</v>
      </c>
      <c r="E4" s="190" t="s">
        <v>25</v>
      </c>
      <c r="F4" s="54" t="s">
        <v>24</v>
      </c>
      <c r="G4" s="190" t="s">
        <v>25</v>
      </c>
      <c r="H4" s="54" t="s">
        <v>24</v>
      </c>
      <c r="I4" s="190" t="s">
        <v>25</v>
      </c>
      <c r="J4" s="54" t="s">
        <v>24</v>
      </c>
      <c r="K4" s="55" t="s">
        <v>25</v>
      </c>
      <c r="L4" s="54" t="s">
        <v>24</v>
      </c>
      <c r="M4" s="55" t="s">
        <v>25</v>
      </c>
      <c r="N4" s="4" t="s">
        <v>24</v>
      </c>
      <c r="O4" s="7" t="s">
        <v>25</v>
      </c>
      <c r="P4" s="4" t="s">
        <v>24</v>
      </c>
      <c r="Q4" s="7" t="s">
        <v>25</v>
      </c>
      <c r="R4" s="4" t="s">
        <v>24</v>
      </c>
      <c r="S4" s="7" t="s">
        <v>25</v>
      </c>
      <c r="T4" s="4" t="s">
        <v>24</v>
      </c>
      <c r="U4" s="7" t="s">
        <v>25</v>
      </c>
      <c r="V4" s="4" t="s">
        <v>24</v>
      </c>
      <c r="W4" s="7" t="s">
        <v>25</v>
      </c>
      <c r="X4" s="4" t="s">
        <v>24</v>
      </c>
      <c r="Y4" s="7" t="s">
        <v>25</v>
      </c>
    </row>
    <row r="5" spans="1:25" ht="18" x14ac:dyDescent="0.2">
      <c r="A5" s="92" t="s">
        <v>2</v>
      </c>
      <c r="B5" s="49"/>
      <c r="C5" s="107"/>
      <c r="D5" s="49"/>
      <c r="E5" s="107"/>
      <c r="F5" s="49"/>
      <c r="G5" s="107"/>
      <c r="H5" s="49"/>
      <c r="I5" s="107"/>
      <c r="J5" s="49"/>
      <c r="K5" s="53"/>
      <c r="L5" s="49"/>
      <c r="M5" s="53"/>
      <c r="N5" s="49"/>
      <c r="O5" s="53"/>
      <c r="P5" s="79"/>
      <c r="Q5" s="88"/>
      <c r="R5" s="95"/>
      <c r="S5" s="95"/>
      <c r="T5" s="79"/>
      <c r="U5" s="88"/>
      <c r="V5" s="95"/>
      <c r="W5" s="95"/>
      <c r="X5" s="79"/>
      <c r="Y5" s="88"/>
    </row>
    <row r="6" spans="1:25" x14ac:dyDescent="0.2">
      <c r="A6" s="22" t="s">
        <v>0</v>
      </c>
      <c r="B6" s="72">
        <v>179</v>
      </c>
      <c r="C6" s="89">
        <v>0</v>
      </c>
      <c r="D6" s="72">
        <v>161</v>
      </c>
      <c r="E6" s="89">
        <v>0</v>
      </c>
      <c r="F6" s="72">
        <v>165</v>
      </c>
      <c r="G6" s="89">
        <v>0</v>
      </c>
      <c r="H6" s="72">
        <v>196</v>
      </c>
      <c r="I6" s="89">
        <v>0</v>
      </c>
      <c r="J6" s="72">
        <v>216</v>
      </c>
      <c r="K6" s="78">
        <v>1</v>
      </c>
      <c r="L6" s="72">
        <v>237</v>
      </c>
      <c r="M6" s="74">
        <v>0</v>
      </c>
      <c r="N6" s="72">
        <v>259</v>
      </c>
      <c r="O6" s="74">
        <v>3</v>
      </c>
      <c r="P6" s="80">
        <v>260</v>
      </c>
      <c r="Q6" s="81">
        <v>0</v>
      </c>
      <c r="R6" s="96">
        <v>315</v>
      </c>
      <c r="S6" s="81">
        <v>3</v>
      </c>
      <c r="T6" s="80">
        <v>307</v>
      </c>
      <c r="U6" s="81">
        <v>0</v>
      </c>
      <c r="V6" s="80">
        <v>262</v>
      </c>
      <c r="W6" s="81">
        <v>1</v>
      </c>
      <c r="X6" s="80">
        <v>289</v>
      </c>
      <c r="Y6" s="81">
        <v>0</v>
      </c>
    </row>
    <row r="7" spans="1:25" x14ac:dyDescent="0.2">
      <c r="A7" s="22" t="s">
        <v>1</v>
      </c>
      <c r="B7" s="72">
        <v>3</v>
      </c>
      <c r="C7" s="89">
        <v>0</v>
      </c>
      <c r="D7" s="72">
        <v>0</v>
      </c>
      <c r="E7" s="89">
        <v>0</v>
      </c>
      <c r="F7" s="72">
        <v>6</v>
      </c>
      <c r="G7" s="89">
        <v>0</v>
      </c>
      <c r="H7" s="72">
        <v>0</v>
      </c>
      <c r="I7" s="89">
        <v>0</v>
      </c>
      <c r="J7" s="72">
        <v>4</v>
      </c>
      <c r="K7" s="78">
        <v>0</v>
      </c>
      <c r="L7" s="72">
        <v>1</v>
      </c>
      <c r="M7" s="74">
        <v>0</v>
      </c>
      <c r="N7" s="72">
        <v>6</v>
      </c>
      <c r="O7" s="74">
        <v>0</v>
      </c>
      <c r="P7" s="80">
        <v>4</v>
      </c>
      <c r="Q7" s="81">
        <v>0</v>
      </c>
      <c r="R7" s="96">
        <v>3</v>
      </c>
      <c r="S7" s="81">
        <v>0</v>
      </c>
      <c r="T7" s="80">
        <v>4</v>
      </c>
      <c r="U7" s="81">
        <v>0</v>
      </c>
      <c r="V7" s="80">
        <v>3</v>
      </c>
      <c r="W7" s="81">
        <v>0</v>
      </c>
      <c r="X7" s="80">
        <v>2</v>
      </c>
      <c r="Y7" s="81">
        <v>1</v>
      </c>
    </row>
    <row r="8" spans="1:25" x14ac:dyDescent="0.2">
      <c r="A8" s="22" t="s">
        <v>13</v>
      </c>
      <c r="B8" s="72">
        <v>3</v>
      </c>
      <c r="C8" s="89">
        <v>1</v>
      </c>
      <c r="D8" s="72">
        <v>4</v>
      </c>
      <c r="E8" s="89">
        <v>3</v>
      </c>
      <c r="F8" s="72">
        <v>1</v>
      </c>
      <c r="G8" s="89">
        <v>2</v>
      </c>
      <c r="H8" s="72">
        <v>4</v>
      </c>
      <c r="I8" s="89">
        <v>1</v>
      </c>
      <c r="J8" s="72">
        <v>2</v>
      </c>
      <c r="K8" s="78">
        <v>0</v>
      </c>
      <c r="L8" s="72">
        <v>6</v>
      </c>
      <c r="M8" s="74">
        <v>0</v>
      </c>
      <c r="N8" s="72">
        <v>2</v>
      </c>
      <c r="O8" s="74">
        <v>0</v>
      </c>
      <c r="P8" s="80">
        <v>3</v>
      </c>
      <c r="Q8" s="81">
        <v>3</v>
      </c>
      <c r="R8" s="96">
        <v>1</v>
      </c>
      <c r="S8" s="81">
        <v>0</v>
      </c>
      <c r="T8" s="80">
        <v>4</v>
      </c>
      <c r="U8" s="81">
        <v>0</v>
      </c>
      <c r="V8" s="80">
        <v>3</v>
      </c>
      <c r="W8" s="81">
        <v>0</v>
      </c>
      <c r="X8" s="80">
        <v>4</v>
      </c>
      <c r="Y8" s="81">
        <v>0</v>
      </c>
    </row>
    <row r="9" spans="1:25" x14ac:dyDescent="0.2">
      <c r="A9" s="23" t="s">
        <v>10</v>
      </c>
      <c r="B9" s="73">
        <f>SUM(B6:B8)</f>
        <v>185</v>
      </c>
      <c r="C9" s="90">
        <f>SUM(C6:C8)</f>
        <v>1</v>
      </c>
      <c r="D9" s="73">
        <f>SUM(D6:D8)</f>
        <v>165</v>
      </c>
      <c r="E9" s="90">
        <f>SUM(E6:E8)</f>
        <v>3</v>
      </c>
      <c r="F9" s="73">
        <v>172</v>
      </c>
      <c r="G9" s="90">
        <v>2</v>
      </c>
      <c r="H9" s="73">
        <v>200</v>
      </c>
      <c r="I9" s="90">
        <v>1</v>
      </c>
      <c r="J9" s="73">
        <v>222</v>
      </c>
      <c r="K9" s="96">
        <v>1</v>
      </c>
      <c r="L9" s="73">
        <f>SUM(L6:L8)</f>
        <v>244</v>
      </c>
      <c r="M9" s="75">
        <f>SUM(M6:M8)</f>
        <v>0</v>
      </c>
      <c r="N9" s="73">
        <f>SUM(N6:N8)</f>
        <v>267</v>
      </c>
      <c r="O9" s="75">
        <f>SUM(O6:O8)</f>
        <v>3</v>
      </c>
      <c r="P9" s="82">
        <f t="shared" ref="P9:Y9" si="0">SUM(P6:P8)</f>
        <v>267</v>
      </c>
      <c r="Q9" s="83">
        <f t="shared" si="0"/>
        <v>3</v>
      </c>
      <c r="R9" s="97">
        <f t="shared" si="0"/>
        <v>319</v>
      </c>
      <c r="S9" s="83">
        <f t="shared" si="0"/>
        <v>3</v>
      </c>
      <c r="T9" s="82">
        <f t="shared" si="0"/>
        <v>315</v>
      </c>
      <c r="U9" s="83">
        <f t="shared" si="0"/>
        <v>0</v>
      </c>
      <c r="V9" s="82">
        <f t="shared" si="0"/>
        <v>268</v>
      </c>
      <c r="W9" s="83">
        <f t="shared" si="0"/>
        <v>1</v>
      </c>
      <c r="X9" s="82">
        <f t="shared" si="0"/>
        <v>295</v>
      </c>
      <c r="Y9" s="83">
        <f t="shared" si="0"/>
        <v>1</v>
      </c>
    </row>
    <row r="10" spans="1:25" ht="18" x14ac:dyDescent="0.2">
      <c r="A10" s="92" t="s">
        <v>4</v>
      </c>
      <c r="B10" s="49"/>
      <c r="C10" s="107"/>
      <c r="D10" s="49"/>
      <c r="E10" s="107"/>
      <c r="F10" s="49"/>
      <c r="G10" s="107"/>
      <c r="H10" s="49"/>
      <c r="I10" s="107"/>
      <c r="J10" s="49"/>
      <c r="K10" s="53"/>
      <c r="L10" s="49"/>
      <c r="M10" s="53"/>
      <c r="N10" s="49"/>
      <c r="O10" s="53"/>
      <c r="P10" s="79"/>
      <c r="Q10" s="88"/>
      <c r="R10" s="95"/>
      <c r="S10" s="88"/>
      <c r="T10" s="79"/>
      <c r="U10" s="88"/>
      <c r="V10" s="79"/>
      <c r="W10" s="88"/>
      <c r="X10" s="79"/>
      <c r="Y10" s="88"/>
    </row>
    <row r="11" spans="1:25" x14ac:dyDescent="0.2">
      <c r="A11" s="22" t="s">
        <v>3</v>
      </c>
      <c r="B11" s="72">
        <v>2</v>
      </c>
      <c r="C11" s="89">
        <v>0</v>
      </c>
      <c r="D11" s="72">
        <v>3</v>
      </c>
      <c r="E11" s="89">
        <v>0</v>
      </c>
      <c r="F11" s="72">
        <v>8</v>
      </c>
      <c r="G11" s="89">
        <v>0</v>
      </c>
      <c r="H11" s="72">
        <v>2</v>
      </c>
      <c r="I11" s="89">
        <v>0</v>
      </c>
      <c r="J11" s="72">
        <v>2</v>
      </c>
      <c r="K11" s="96">
        <v>0</v>
      </c>
      <c r="L11" s="72">
        <v>4</v>
      </c>
      <c r="M11" s="74">
        <v>0</v>
      </c>
      <c r="N11" s="72">
        <v>1</v>
      </c>
      <c r="O11" s="74">
        <v>0</v>
      </c>
      <c r="P11" s="80">
        <v>0</v>
      </c>
      <c r="Q11" s="81">
        <v>0</v>
      </c>
      <c r="R11" s="96">
        <v>2</v>
      </c>
      <c r="S11" s="81">
        <v>0</v>
      </c>
      <c r="T11" s="80">
        <v>3</v>
      </c>
      <c r="U11" s="81">
        <v>0</v>
      </c>
      <c r="V11" s="80">
        <v>1</v>
      </c>
      <c r="W11" s="81">
        <v>0</v>
      </c>
      <c r="X11" s="80">
        <v>3</v>
      </c>
      <c r="Y11" s="81">
        <v>0</v>
      </c>
    </row>
    <row r="12" spans="1:25" x14ac:dyDescent="0.2">
      <c r="A12" s="22" t="s">
        <v>1</v>
      </c>
      <c r="B12" s="72">
        <v>6</v>
      </c>
      <c r="C12" s="89">
        <v>0</v>
      </c>
      <c r="D12" s="72">
        <v>10</v>
      </c>
      <c r="E12" s="89">
        <v>0</v>
      </c>
      <c r="F12" s="72">
        <v>4</v>
      </c>
      <c r="G12" s="89">
        <v>0</v>
      </c>
      <c r="H12" s="72">
        <v>8</v>
      </c>
      <c r="I12" s="89">
        <v>0</v>
      </c>
      <c r="J12" s="72">
        <v>6</v>
      </c>
      <c r="K12" s="96">
        <v>0</v>
      </c>
      <c r="L12" s="72">
        <v>11</v>
      </c>
      <c r="M12" s="74">
        <v>0</v>
      </c>
      <c r="N12" s="72">
        <v>9</v>
      </c>
      <c r="O12" s="74">
        <v>0</v>
      </c>
      <c r="P12" s="80">
        <v>9</v>
      </c>
      <c r="Q12" s="81">
        <v>0</v>
      </c>
      <c r="R12" s="96">
        <v>8</v>
      </c>
      <c r="S12" s="81">
        <v>0</v>
      </c>
      <c r="T12" s="80">
        <v>9</v>
      </c>
      <c r="U12" s="81">
        <v>0</v>
      </c>
      <c r="V12" s="80">
        <v>10</v>
      </c>
      <c r="W12" s="81">
        <v>0</v>
      </c>
      <c r="X12" s="80">
        <v>10</v>
      </c>
      <c r="Y12" s="81">
        <v>0</v>
      </c>
    </row>
    <row r="13" spans="1:25" x14ac:dyDescent="0.2">
      <c r="A13" s="22" t="s">
        <v>13</v>
      </c>
      <c r="B13" s="72">
        <v>131</v>
      </c>
      <c r="C13" s="89">
        <v>2</v>
      </c>
      <c r="D13" s="72">
        <v>136</v>
      </c>
      <c r="E13" s="89">
        <v>0</v>
      </c>
      <c r="F13" s="72">
        <v>169</v>
      </c>
      <c r="G13" s="89">
        <v>0</v>
      </c>
      <c r="H13" s="72">
        <v>182</v>
      </c>
      <c r="I13" s="89">
        <v>0</v>
      </c>
      <c r="J13" s="72">
        <v>215</v>
      </c>
      <c r="K13" s="96">
        <v>1</v>
      </c>
      <c r="L13" s="72">
        <v>228</v>
      </c>
      <c r="M13" s="74">
        <v>1</v>
      </c>
      <c r="N13" s="72">
        <v>239</v>
      </c>
      <c r="O13" s="74">
        <v>0</v>
      </c>
      <c r="P13" s="80">
        <v>286</v>
      </c>
      <c r="Q13" s="81">
        <v>0</v>
      </c>
      <c r="R13" s="96">
        <v>289</v>
      </c>
      <c r="S13" s="81">
        <v>0</v>
      </c>
      <c r="T13" s="80">
        <v>238</v>
      </c>
      <c r="U13" s="81">
        <v>1</v>
      </c>
      <c r="V13" s="80">
        <v>262</v>
      </c>
      <c r="W13" s="81">
        <v>2</v>
      </c>
      <c r="X13" s="80">
        <v>203</v>
      </c>
      <c r="Y13" s="81">
        <v>2</v>
      </c>
    </row>
    <row r="14" spans="1:25" x14ac:dyDescent="0.2">
      <c r="A14" s="23" t="s">
        <v>10</v>
      </c>
      <c r="B14" s="73">
        <f>SUM(B11:B13)</f>
        <v>139</v>
      </c>
      <c r="C14" s="90">
        <f>SUM(C11:C13)</f>
        <v>2</v>
      </c>
      <c r="D14" s="73">
        <f>SUM(D11:D13)</f>
        <v>149</v>
      </c>
      <c r="E14" s="90">
        <v>0</v>
      </c>
      <c r="F14" s="73">
        <v>181</v>
      </c>
      <c r="G14" s="90">
        <v>0</v>
      </c>
      <c r="H14" s="73">
        <v>192</v>
      </c>
      <c r="I14" s="90">
        <v>0</v>
      </c>
      <c r="J14" s="73">
        <v>223</v>
      </c>
      <c r="K14" s="96">
        <v>1</v>
      </c>
      <c r="L14" s="73">
        <f>SUM(L11:L13)</f>
        <v>243</v>
      </c>
      <c r="M14" s="75">
        <f>SUM(M11:M13)</f>
        <v>1</v>
      </c>
      <c r="N14" s="73">
        <f>SUM(N11:N13)</f>
        <v>249</v>
      </c>
      <c r="O14" s="75">
        <f>SUM(O11:O13)</f>
        <v>0</v>
      </c>
      <c r="P14" s="82">
        <f t="shared" ref="P14:Y14" si="1">SUM(P11:P13)</f>
        <v>295</v>
      </c>
      <c r="Q14" s="83">
        <f t="shared" si="1"/>
        <v>0</v>
      </c>
      <c r="R14" s="97">
        <f t="shared" si="1"/>
        <v>299</v>
      </c>
      <c r="S14" s="83">
        <f t="shared" si="1"/>
        <v>0</v>
      </c>
      <c r="T14" s="82">
        <f t="shared" si="1"/>
        <v>250</v>
      </c>
      <c r="U14" s="83">
        <f t="shared" si="1"/>
        <v>1</v>
      </c>
      <c r="V14" s="82">
        <f t="shared" si="1"/>
        <v>273</v>
      </c>
      <c r="W14" s="83">
        <f t="shared" si="1"/>
        <v>2</v>
      </c>
      <c r="X14" s="82">
        <f t="shared" si="1"/>
        <v>216</v>
      </c>
      <c r="Y14" s="83">
        <f t="shared" si="1"/>
        <v>2</v>
      </c>
    </row>
    <row r="15" spans="1:25" ht="18" x14ac:dyDescent="0.2">
      <c r="A15" s="92" t="s">
        <v>5</v>
      </c>
      <c r="B15" s="49"/>
      <c r="C15" s="107"/>
      <c r="D15" s="49"/>
      <c r="E15" s="107"/>
      <c r="F15" s="49"/>
      <c r="G15" s="107"/>
      <c r="H15" s="49"/>
      <c r="I15" s="107"/>
      <c r="J15" s="49"/>
      <c r="K15" s="53"/>
      <c r="L15" s="49"/>
      <c r="M15" s="53"/>
      <c r="N15" s="49"/>
      <c r="O15" s="53"/>
      <c r="P15" s="79"/>
      <c r="Q15" s="88"/>
      <c r="R15" s="95"/>
      <c r="S15" s="88"/>
      <c r="T15" s="79"/>
      <c r="U15" s="88"/>
      <c r="V15" s="79"/>
      <c r="W15" s="88"/>
      <c r="X15" s="79"/>
      <c r="Y15" s="88"/>
    </row>
    <row r="16" spans="1:25" s="123" customFormat="1" ht="14.25" customHeight="1" x14ac:dyDescent="0.2">
      <c r="A16" s="22" t="s">
        <v>3</v>
      </c>
      <c r="B16" s="187">
        <v>1</v>
      </c>
      <c r="C16" s="188">
        <v>0</v>
      </c>
      <c r="D16" s="187">
        <v>1</v>
      </c>
      <c r="E16" s="188">
        <v>0</v>
      </c>
      <c r="F16" s="184"/>
      <c r="G16" s="185"/>
      <c r="H16" s="184"/>
      <c r="I16" s="185"/>
      <c r="J16" s="184"/>
      <c r="K16" s="186"/>
      <c r="L16" s="184"/>
      <c r="M16" s="186"/>
      <c r="N16" s="184"/>
      <c r="O16" s="186"/>
      <c r="P16" s="80"/>
      <c r="Q16" s="81"/>
      <c r="R16" s="96"/>
      <c r="S16" s="81"/>
      <c r="T16" s="80"/>
      <c r="U16" s="81"/>
      <c r="V16" s="80"/>
      <c r="W16" s="81"/>
      <c r="X16" s="80"/>
      <c r="Y16" s="81"/>
    </row>
    <row r="17" spans="1:25" x14ac:dyDescent="0.2">
      <c r="A17" s="22" t="s">
        <v>1</v>
      </c>
      <c r="B17" s="72">
        <v>3</v>
      </c>
      <c r="C17" s="89">
        <v>0</v>
      </c>
      <c r="D17" s="72">
        <v>6</v>
      </c>
      <c r="E17" s="89">
        <v>0</v>
      </c>
      <c r="F17" s="72">
        <v>0</v>
      </c>
      <c r="G17" s="89">
        <v>0</v>
      </c>
      <c r="H17" s="72">
        <v>3</v>
      </c>
      <c r="I17" s="89">
        <v>0</v>
      </c>
      <c r="J17" s="72">
        <v>1</v>
      </c>
      <c r="K17" s="74">
        <v>0</v>
      </c>
      <c r="L17" s="72">
        <v>3</v>
      </c>
      <c r="M17" s="74">
        <v>0</v>
      </c>
      <c r="N17" s="72">
        <v>2</v>
      </c>
      <c r="O17" s="74">
        <v>0</v>
      </c>
      <c r="P17" s="80">
        <v>3</v>
      </c>
      <c r="Q17" s="81">
        <v>0</v>
      </c>
      <c r="R17" s="96">
        <v>3</v>
      </c>
      <c r="S17" s="81">
        <v>0</v>
      </c>
      <c r="T17" s="80">
        <v>4</v>
      </c>
      <c r="U17" s="81">
        <v>0</v>
      </c>
      <c r="V17" s="80">
        <v>2</v>
      </c>
      <c r="W17" s="81">
        <v>0</v>
      </c>
      <c r="X17" s="80">
        <v>3</v>
      </c>
      <c r="Y17" s="81">
        <v>0</v>
      </c>
    </row>
    <row r="18" spans="1:25" x14ac:dyDescent="0.2">
      <c r="A18" s="22" t="s">
        <v>13</v>
      </c>
      <c r="B18" s="72">
        <v>112</v>
      </c>
      <c r="C18" s="89">
        <v>4</v>
      </c>
      <c r="D18" s="72">
        <v>162</v>
      </c>
      <c r="E18" s="89">
        <v>0</v>
      </c>
      <c r="F18" s="72">
        <v>165</v>
      </c>
      <c r="G18" s="89">
        <v>0</v>
      </c>
      <c r="H18" s="72">
        <v>171</v>
      </c>
      <c r="I18" s="89">
        <v>2</v>
      </c>
      <c r="J18" s="72">
        <v>185</v>
      </c>
      <c r="K18" s="74">
        <v>2</v>
      </c>
      <c r="L18" s="72">
        <v>190</v>
      </c>
      <c r="M18" s="74">
        <v>0</v>
      </c>
      <c r="N18" s="72">
        <v>213</v>
      </c>
      <c r="O18" s="74">
        <v>1</v>
      </c>
      <c r="P18" s="80">
        <v>215</v>
      </c>
      <c r="Q18" s="81">
        <v>0</v>
      </c>
      <c r="R18" s="96">
        <v>194</v>
      </c>
      <c r="S18" s="81">
        <v>2</v>
      </c>
      <c r="T18" s="80">
        <v>218</v>
      </c>
      <c r="U18" s="81">
        <v>0</v>
      </c>
      <c r="V18" s="80">
        <v>166</v>
      </c>
      <c r="W18" s="81">
        <v>0</v>
      </c>
      <c r="X18" s="80">
        <v>193</v>
      </c>
      <c r="Y18" s="81">
        <v>2</v>
      </c>
    </row>
    <row r="19" spans="1:25" x14ac:dyDescent="0.2">
      <c r="A19" s="22" t="s">
        <v>14</v>
      </c>
      <c r="B19" s="72">
        <v>11</v>
      </c>
      <c r="C19" s="89">
        <v>0</v>
      </c>
      <c r="D19" s="72">
        <v>5</v>
      </c>
      <c r="E19" s="89">
        <v>0</v>
      </c>
      <c r="F19" s="72">
        <v>11</v>
      </c>
      <c r="G19" s="89">
        <v>0</v>
      </c>
      <c r="H19" s="72">
        <v>26</v>
      </c>
      <c r="I19" s="89">
        <v>0</v>
      </c>
      <c r="J19" s="72">
        <v>27</v>
      </c>
      <c r="K19" s="74">
        <v>0</v>
      </c>
      <c r="L19" s="72">
        <v>32</v>
      </c>
      <c r="M19" s="74">
        <v>0</v>
      </c>
      <c r="N19" s="72">
        <v>47</v>
      </c>
      <c r="O19" s="74">
        <v>0</v>
      </c>
      <c r="P19" s="80">
        <v>44</v>
      </c>
      <c r="Q19" s="81">
        <v>1</v>
      </c>
      <c r="R19" s="96">
        <v>34</v>
      </c>
      <c r="S19" s="81">
        <v>0</v>
      </c>
      <c r="T19" s="80">
        <v>21</v>
      </c>
      <c r="U19" s="81">
        <v>0</v>
      </c>
      <c r="V19" s="80">
        <v>36</v>
      </c>
      <c r="W19" s="81">
        <v>0</v>
      </c>
      <c r="X19" s="80">
        <v>26</v>
      </c>
      <c r="Y19" s="81">
        <v>0</v>
      </c>
    </row>
    <row r="20" spans="1:25" x14ac:dyDescent="0.2">
      <c r="A20" s="23" t="s">
        <v>10</v>
      </c>
      <c r="B20" s="73">
        <f>SUM(B16:B19)</f>
        <v>127</v>
      </c>
      <c r="C20" s="90">
        <f>SUM(C16:C19)</f>
        <v>4</v>
      </c>
      <c r="D20" s="73">
        <v>169</v>
      </c>
      <c r="E20" s="90">
        <v>0</v>
      </c>
      <c r="F20" s="73">
        <v>176</v>
      </c>
      <c r="G20" s="90">
        <v>0</v>
      </c>
      <c r="H20" s="73">
        <v>200</v>
      </c>
      <c r="I20" s="90">
        <v>2</v>
      </c>
      <c r="J20" s="73">
        <v>213</v>
      </c>
      <c r="K20" s="75">
        <v>2</v>
      </c>
      <c r="L20" s="73">
        <f>SUM(L17:L19)</f>
        <v>225</v>
      </c>
      <c r="M20" s="75">
        <f>SUM(M17:M19)</f>
        <v>0</v>
      </c>
      <c r="N20" s="73">
        <f>SUM(N17:N19)</f>
        <v>262</v>
      </c>
      <c r="O20" s="75">
        <f>SUM(O17:O19)</f>
        <v>1</v>
      </c>
      <c r="P20" s="82">
        <f t="shared" ref="P20:Y20" si="2">SUM(P17:P19)</f>
        <v>262</v>
      </c>
      <c r="Q20" s="83">
        <f t="shared" si="2"/>
        <v>1</v>
      </c>
      <c r="R20" s="97">
        <f t="shared" si="2"/>
        <v>231</v>
      </c>
      <c r="S20" s="83">
        <f t="shared" si="2"/>
        <v>2</v>
      </c>
      <c r="T20" s="82">
        <f t="shared" si="2"/>
        <v>243</v>
      </c>
      <c r="U20" s="83">
        <f t="shared" si="2"/>
        <v>0</v>
      </c>
      <c r="V20" s="82">
        <f t="shared" si="2"/>
        <v>204</v>
      </c>
      <c r="W20" s="83">
        <f t="shared" si="2"/>
        <v>0</v>
      </c>
      <c r="X20" s="82">
        <f t="shared" si="2"/>
        <v>222</v>
      </c>
      <c r="Y20" s="83">
        <f t="shared" si="2"/>
        <v>2</v>
      </c>
    </row>
    <row r="21" spans="1:25" ht="18" x14ac:dyDescent="0.2">
      <c r="A21" s="92" t="s">
        <v>6</v>
      </c>
      <c r="B21" s="49"/>
      <c r="C21" s="107"/>
      <c r="D21" s="49"/>
      <c r="E21" s="107"/>
      <c r="F21" s="49"/>
      <c r="G21" s="107"/>
      <c r="H21" s="49"/>
      <c r="I21" s="107"/>
      <c r="J21" s="49"/>
      <c r="K21" s="53"/>
      <c r="L21" s="49"/>
      <c r="M21" s="53"/>
      <c r="N21" s="49"/>
      <c r="O21" s="53"/>
      <c r="P21" s="79"/>
      <c r="Q21" s="88"/>
      <c r="R21" s="95"/>
      <c r="S21" s="88"/>
      <c r="T21" s="79"/>
      <c r="U21" s="88"/>
      <c r="V21" s="79"/>
      <c r="W21" s="88"/>
      <c r="X21" s="79"/>
      <c r="Y21" s="88"/>
    </row>
    <row r="22" spans="1:25" x14ac:dyDescent="0.2">
      <c r="A22" s="22" t="s">
        <v>1</v>
      </c>
      <c r="B22" s="72">
        <v>1</v>
      </c>
      <c r="C22" s="89">
        <v>0</v>
      </c>
      <c r="D22" s="72">
        <v>0</v>
      </c>
      <c r="E22" s="89">
        <v>0</v>
      </c>
      <c r="F22" s="72">
        <v>0</v>
      </c>
      <c r="G22" s="89">
        <v>0</v>
      </c>
      <c r="H22" s="72">
        <v>1</v>
      </c>
      <c r="I22" s="89">
        <v>0</v>
      </c>
      <c r="J22" s="72">
        <v>0</v>
      </c>
      <c r="K22" s="74">
        <v>0</v>
      </c>
      <c r="L22" s="72">
        <v>0</v>
      </c>
      <c r="M22" s="74">
        <v>0</v>
      </c>
      <c r="N22" s="72">
        <v>0</v>
      </c>
      <c r="O22" s="74">
        <v>0</v>
      </c>
      <c r="P22" s="80">
        <v>0</v>
      </c>
      <c r="Q22" s="81">
        <v>0</v>
      </c>
      <c r="R22" s="96">
        <v>0</v>
      </c>
      <c r="S22" s="81">
        <v>0</v>
      </c>
      <c r="T22" s="80">
        <v>1</v>
      </c>
      <c r="U22" s="81">
        <v>0</v>
      </c>
      <c r="V22" s="80">
        <v>0</v>
      </c>
      <c r="W22" s="81">
        <v>0</v>
      </c>
      <c r="X22" s="80">
        <v>0</v>
      </c>
      <c r="Y22" s="81">
        <v>0</v>
      </c>
    </row>
    <row r="23" spans="1:25" x14ac:dyDescent="0.2">
      <c r="A23" s="22" t="s">
        <v>13</v>
      </c>
      <c r="B23" s="72">
        <v>168</v>
      </c>
      <c r="C23" s="89">
        <v>0</v>
      </c>
      <c r="D23" s="72">
        <v>181</v>
      </c>
      <c r="E23" s="89">
        <v>1</v>
      </c>
      <c r="F23" s="72">
        <v>192</v>
      </c>
      <c r="G23" s="89">
        <v>1</v>
      </c>
      <c r="H23" s="72">
        <v>214</v>
      </c>
      <c r="I23" s="89">
        <v>3</v>
      </c>
      <c r="J23" s="72">
        <v>228</v>
      </c>
      <c r="K23" s="74">
        <v>2</v>
      </c>
      <c r="L23" s="72">
        <v>256</v>
      </c>
      <c r="M23" s="74">
        <v>2</v>
      </c>
      <c r="N23" s="72">
        <v>248</v>
      </c>
      <c r="O23" s="74">
        <v>1</v>
      </c>
      <c r="P23" s="80">
        <v>226</v>
      </c>
      <c r="Q23" s="81">
        <v>0</v>
      </c>
      <c r="R23" s="96">
        <v>227</v>
      </c>
      <c r="S23" s="81">
        <v>0</v>
      </c>
      <c r="T23" s="80">
        <v>195</v>
      </c>
      <c r="U23" s="81">
        <v>0</v>
      </c>
      <c r="V23" s="80">
        <v>201</v>
      </c>
      <c r="W23" s="81">
        <v>4</v>
      </c>
      <c r="X23" s="80">
        <v>168</v>
      </c>
      <c r="Y23" s="81">
        <v>1</v>
      </c>
    </row>
    <row r="24" spans="1:25" x14ac:dyDescent="0.2">
      <c r="A24" s="22" t="s">
        <v>14</v>
      </c>
      <c r="B24" s="72">
        <v>5</v>
      </c>
      <c r="C24" s="89">
        <v>0</v>
      </c>
      <c r="D24" s="72">
        <v>11</v>
      </c>
      <c r="E24" s="89">
        <v>0</v>
      </c>
      <c r="F24" s="72">
        <v>8</v>
      </c>
      <c r="G24" s="89">
        <v>0</v>
      </c>
      <c r="H24" s="72">
        <v>9</v>
      </c>
      <c r="I24" s="89">
        <v>0</v>
      </c>
      <c r="J24" s="72">
        <v>10</v>
      </c>
      <c r="K24" s="74">
        <v>0</v>
      </c>
      <c r="L24" s="72">
        <v>17</v>
      </c>
      <c r="M24" s="74">
        <v>0</v>
      </c>
      <c r="N24" s="72">
        <v>22</v>
      </c>
      <c r="O24" s="74">
        <v>0</v>
      </c>
      <c r="P24" s="80">
        <v>15</v>
      </c>
      <c r="Q24" s="81">
        <v>1</v>
      </c>
      <c r="R24" s="96">
        <v>19</v>
      </c>
      <c r="S24" s="81">
        <v>0</v>
      </c>
      <c r="T24" s="80">
        <v>20</v>
      </c>
      <c r="U24" s="81">
        <v>0</v>
      </c>
      <c r="V24" s="80">
        <v>13</v>
      </c>
      <c r="W24" s="81">
        <v>0</v>
      </c>
      <c r="X24" s="80">
        <v>17</v>
      </c>
      <c r="Y24" s="81">
        <v>0</v>
      </c>
    </row>
    <row r="25" spans="1:25" x14ac:dyDescent="0.2">
      <c r="A25" s="23" t="s">
        <v>10</v>
      </c>
      <c r="B25" s="73">
        <f>SUM(B22:B24)</f>
        <v>174</v>
      </c>
      <c r="C25" s="90">
        <v>0</v>
      </c>
      <c r="D25" s="73">
        <v>181</v>
      </c>
      <c r="E25" s="90">
        <v>1</v>
      </c>
      <c r="F25" s="73">
        <v>200</v>
      </c>
      <c r="G25" s="90">
        <v>1</v>
      </c>
      <c r="H25" s="73">
        <v>224</v>
      </c>
      <c r="I25" s="90">
        <v>3</v>
      </c>
      <c r="J25" s="73">
        <v>238</v>
      </c>
      <c r="K25" s="75">
        <v>2</v>
      </c>
      <c r="L25" s="73">
        <f>SUM(L22:L24)</f>
        <v>273</v>
      </c>
      <c r="M25" s="75">
        <f>SUM(M22:M24)</f>
        <v>2</v>
      </c>
      <c r="N25" s="73">
        <f>SUM(N22:N24)</f>
        <v>270</v>
      </c>
      <c r="O25" s="75">
        <f>SUM(O22:O24)</f>
        <v>1</v>
      </c>
      <c r="P25" s="82">
        <f t="shared" ref="P25:Y25" si="3">SUM(P22:P24)</f>
        <v>241</v>
      </c>
      <c r="Q25" s="83">
        <f t="shared" si="3"/>
        <v>1</v>
      </c>
      <c r="R25" s="97">
        <f t="shared" si="3"/>
        <v>246</v>
      </c>
      <c r="S25" s="83">
        <f t="shared" si="3"/>
        <v>0</v>
      </c>
      <c r="T25" s="82">
        <f t="shared" si="3"/>
        <v>216</v>
      </c>
      <c r="U25" s="83">
        <f t="shared" si="3"/>
        <v>0</v>
      </c>
      <c r="V25" s="82">
        <f t="shared" si="3"/>
        <v>214</v>
      </c>
      <c r="W25" s="83">
        <f t="shared" si="3"/>
        <v>4</v>
      </c>
      <c r="X25" s="82">
        <f t="shared" si="3"/>
        <v>185</v>
      </c>
      <c r="Y25" s="83">
        <f t="shared" si="3"/>
        <v>1</v>
      </c>
    </row>
    <row r="26" spans="1:25" ht="18" x14ac:dyDescent="0.2">
      <c r="A26" s="92" t="s">
        <v>9</v>
      </c>
      <c r="B26" s="49"/>
      <c r="C26" s="107"/>
      <c r="D26" s="49"/>
      <c r="E26" s="107"/>
      <c r="F26" s="49"/>
      <c r="G26" s="107"/>
      <c r="H26" s="49"/>
      <c r="I26" s="107"/>
      <c r="J26" s="49"/>
      <c r="K26" s="53"/>
      <c r="L26" s="49"/>
      <c r="M26" s="53"/>
      <c r="N26" s="49"/>
      <c r="O26" s="53"/>
      <c r="P26" s="79"/>
      <c r="Q26" s="88"/>
      <c r="R26" s="95"/>
      <c r="S26" s="88"/>
      <c r="T26" s="79"/>
      <c r="U26" s="88"/>
      <c r="V26" s="79"/>
      <c r="W26" s="88"/>
      <c r="X26" s="79"/>
      <c r="Y26" s="88"/>
    </row>
    <row r="27" spans="1:25" x14ac:dyDescent="0.2">
      <c r="A27" s="17" t="s">
        <v>11</v>
      </c>
      <c r="B27" s="72">
        <v>0</v>
      </c>
      <c r="C27" s="89">
        <v>3</v>
      </c>
      <c r="D27" s="72">
        <v>0</v>
      </c>
      <c r="E27" s="89">
        <v>9</v>
      </c>
      <c r="F27" s="72">
        <v>0</v>
      </c>
      <c r="G27" s="89">
        <v>4</v>
      </c>
      <c r="H27" s="72">
        <v>0</v>
      </c>
      <c r="I27" s="89">
        <v>4</v>
      </c>
      <c r="J27" s="72">
        <v>0</v>
      </c>
      <c r="K27" s="74">
        <v>4</v>
      </c>
      <c r="L27" s="72">
        <v>0</v>
      </c>
      <c r="M27" s="74">
        <v>6</v>
      </c>
      <c r="N27" s="72">
        <v>0</v>
      </c>
      <c r="O27" s="74">
        <v>6</v>
      </c>
      <c r="P27" s="80">
        <v>0</v>
      </c>
      <c r="Q27" s="81">
        <v>5</v>
      </c>
      <c r="R27" s="80">
        <v>0</v>
      </c>
      <c r="S27" s="81">
        <v>5</v>
      </c>
      <c r="T27" s="80">
        <v>0</v>
      </c>
      <c r="U27" s="81">
        <v>6</v>
      </c>
      <c r="V27" s="80">
        <v>0</v>
      </c>
      <c r="W27" s="81">
        <v>8</v>
      </c>
      <c r="X27" s="80">
        <v>0</v>
      </c>
      <c r="Y27" s="81">
        <v>10</v>
      </c>
    </row>
    <row r="28" spans="1:25" x14ac:dyDescent="0.2">
      <c r="A28" s="17" t="s">
        <v>12</v>
      </c>
      <c r="B28" s="72">
        <v>0</v>
      </c>
      <c r="C28" s="89">
        <v>0</v>
      </c>
      <c r="D28" s="72">
        <v>0</v>
      </c>
      <c r="E28" s="89">
        <v>0</v>
      </c>
      <c r="F28" s="72">
        <v>0</v>
      </c>
      <c r="G28" s="89">
        <v>0</v>
      </c>
      <c r="H28" s="72">
        <v>0</v>
      </c>
      <c r="I28" s="89">
        <v>0</v>
      </c>
      <c r="J28" s="72">
        <v>0</v>
      </c>
      <c r="K28" s="74">
        <v>1</v>
      </c>
      <c r="L28" s="72">
        <v>0</v>
      </c>
      <c r="M28" s="74">
        <v>0</v>
      </c>
      <c r="N28" s="72">
        <v>0</v>
      </c>
      <c r="O28" s="74">
        <v>0</v>
      </c>
      <c r="P28" s="80">
        <v>0</v>
      </c>
      <c r="Q28" s="81">
        <v>0</v>
      </c>
      <c r="R28" s="80">
        <v>0</v>
      </c>
      <c r="S28" s="81">
        <v>1</v>
      </c>
      <c r="T28" s="80">
        <v>0</v>
      </c>
      <c r="U28" s="81">
        <v>0</v>
      </c>
      <c r="V28" s="80">
        <v>0</v>
      </c>
      <c r="W28" s="81">
        <v>0</v>
      </c>
      <c r="X28" s="80">
        <v>0</v>
      </c>
      <c r="Y28" s="81">
        <v>0</v>
      </c>
    </row>
    <row r="29" spans="1:25" x14ac:dyDescent="0.2">
      <c r="A29" s="17" t="s">
        <v>7</v>
      </c>
      <c r="B29" s="72">
        <v>0</v>
      </c>
      <c r="C29" s="89">
        <v>0</v>
      </c>
      <c r="D29" s="72">
        <v>1</v>
      </c>
      <c r="E29" s="89">
        <v>1</v>
      </c>
      <c r="F29" s="72">
        <v>2</v>
      </c>
      <c r="G29" s="89">
        <v>1</v>
      </c>
      <c r="H29" s="72">
        <v>0</v>
      </c>
      <c r="I29" s="89">
        <v>0</v>
      </c>
      <c r="J29" s="72">
        <v>0</v>
      </c>
      <c r="K29" s="74">
        <v>0</v>
      </c>
      <c r="L29" s="72">
        <v>0</v>
      </c>
      <c r="M29" s="74">
        <v>0</v>
      </c>
      <c r="N29" s="72">
        <v>0</v>
      </c>
      <c r="O29" s="74">
        <v>0</v>
      </c>
      <c r="P29" s="80">
        <v>0</v>
      </c>
      <c r="Q29" s="81">
        <v>0</v>
      </c>
      <c r="R29" s="80">
        <v>1</v>
      </c>
      <c r="S29" s="81">
        <v>0</v>
      </c>
      <c r="T29" s="80">
        <v>0</v>
      </c>
      <c r="U29" s="81">
        <v>0</v>
      </c>
      <c r="V29" s="80">
        <v>2</v>
      </c>
      <c r="W29" s="81">
        <v>0</v>
      </c>
      <c r="X29" s="80">
        <v>4</v>
      </c>
      <c r="Y29" s="81">
        <v>1</v>
      </c>
    </row>
    <row r="30" spans="1:25" x14ac:dyDescent="0.2">
      <c r="A30" s="17" t="s">
        <v>8</v>
      </c>
      <c r="B30" s="72">
        <v>3</v>
      </c>
      <c r="C30" s="89">
        <v>5</v>
      </c>
      <c r="D30" s="72">
        <v>0</v>
      </c>
      <c r="E30" s="89">
        <v>5</v>
      </c>
      <c r="F30" s="72">
        <v>0</v>
      </c>
      <c r="G30" s="89">
        <v>3</v>
      </c>
      <c r="H30" s="72">
        <v>1</v>
      </c>
      <c r="I30" s="89">
        <v>4</v>
      </c>
      <c r="J30" s="72">
        <v>0</v>
      </c>
      <c r="K30" s="74">
        <v>2</v>
      </c>
      <c r="L30" s="72">
        <v>0</v>
      </c>
      <c r="M30" s="74">
        <v>2</v>
      </c>
      <c r="N30" s="72">
        <v>0</v>
      </c>
      <c r="O30" s="74">
        <v>3</v>
      </c>
      <c r="P30" s="80">
        <v>0</v>
      </c>
      <c r="Q30" s="81">
        <v>4</v>
      </c>
      <c r="R30" s="80">
        <v>0</v>
      </c>
      <c r="S30" s="81">
        <v>5</v>
      </c>
      <c r="T30" s="80">
        <v>0</v>
      </c>
      <c r="U30" s="81">
        <v>3</v>
      </c>
      <c r="V30" s="80">
        <v>0</v>
      </c>
      <c r="W30" s="81">
        <v>3</v>
      </c>
      <c r="X30" s="80">
        <v>0</v>
      </c>
      <c r="Y30" s="81">
        <v>5</v>
      </c>
    </row>
    <row r="31" spans="1:25" x14ac:dyDescent="0.2">
      <c r="A31" s="18" t="s">
        <v>10</v>
      </c>
      <c r="B31" s="73">
        <f>SUM(B27:B30)</f>
        <v>3</v>
      </c>
      <c r="C31" s="90">
        <f>SUM(C27:C30)</f>
        <v>8</v>
      </c>
      <c r="D31" s="73">
        <v>1</v>
      </c>
      <c r="E31" s="90">
        <v>15</v>
      </c>
      <c r="F31" s="73">
        <v>2</v>
      </c>
      <c r="G31" s="90">
        <v>8</v>
      </c>
      <c r="H31" s="73">
        <v>1</v>
      </c>
      <c r="I31" s="90">
        <v>8</v>
      </c>
      <c r="J31" s="73">
        <v>0</v>
      </c>
      <c r="K31" s="75">
        <v>7</v>
      </c>
      <c r="L31" s="73">
        <f>SUM(L27:L30)</f>
        <v>0</v>
      </c>
      <c r="M31" s="75">
        <f>SUM(M27:M30)</f>
        <v>8</v>
      </c>
      <c r="N31" s="73">
        <f>SUM(N27:N30)</f>
        <v>0</v>
      </c>
      <c r="O31" s="75">
        <f>SUM(O27:O30)</f>
        <v>9</v>
      </c>
      <c r="P31" s="82">
        <f>SUM(P27:P30)</f>
        <v>0</v>
      </c>
      <c r="Q31" s="83">
        <f t="shared" ref="Q31:Y31" si="4">SUM(Q27:Q30)</f>
        <v>9</v>
      </c>
      <c r="R31" s="82">
        <f t="shared" si="4"/>
        <v>1</v>
      </c>
      <c r="S31" s="83">
        <f t="shared" si="4"/>
        <v>11</v>
      </c>
      <c r="T31" s="82">
        <f t="shared" si="4"/>
        <v>0</v>
      </c>
      <c r="U31" s="83">
        <f t="shared" si="4"/>
        <v>9</v>
      </c>
      <c r="V31" s="82">
        <f t="shared" si="4"/>
        <v>2</v>
      </c>
      <c r="W31" s="83">
        <f t="shared" si="4"/>
        <v>11</v>
      </c>
      <c r="X31" s="82">
        <f t="shared" si="4"/>
        <v>4</v>
      </c>
      <c r="Y31" s="83">
        <f t="shared" si="4"/>
        <v>16</v>
      </c>
    </row>
    <row r="32" spans="1:25" x14ac:dyDescent="0.2">
      <c r="A32" s="19" t="s">
        <v>37</v>
      </c>
      <c r="B32" s="98">
        <f>B9+B14+B20+B25+B31</f>
        <v>628</v>
      </c>
      <c r="C32" s="109">
        <f>C9+C14+C20+C25+C31</f>
        <v>15</v>
      </c>
      <c r="D32" s="98">
        <v>665</v>
      </c>
      <c r="E32" s="109">
        <v>19</v>
      </c>
      <c r="F32" s="98">
        <v>731</v>
      </c>
      <c r="G32" s="109">
        <v>11</v>
      </c>
      <c r="H32" s="98">
        <v>817</v>
      </c>
      <c r="I32" s="109">
        <v>14</v>
      </c>
      <c r="J32" s="98">
        <v>896</v>
      </c>
      <c r="K32" s="99">
        <v>13</v>
      </c>
      <c r="L32" s="98">
        <f>SUM(L9,L14,L20,L25,L31)</f>
        <v>985</v>
      </c>
      <c r="M32" s="109">
        <f>SUM(M9,M14,M20,M25,M31)</f>
        <v>11</v>
      </c>
      <c r="N32" s="98">
        <f>SUM(N9,N14,N20,N25,N31)</f>
        <v>1048</v>
      </c>
      <c r="O32" s="99">
        <f>SUM(O9,O14,O20,O25,O31)</f>
        <v>14</v>
      </c>
      <c r="P32" s="79">
        <f t="shared" ref="P32:Y32" si="5">SUM(P31,P25,P20,P14,P9)</f>
        <v>1065</v>
      </c>
      <c r="Q32" s="88">
        <f t="shared" si="5"/>
        <v>14</v>
      </c>
      <c r="R32" s="79">
        <f t="shared" si="5"/>
        <v>1096</v>
      </c>
      <c r="S32" s="88">
        <f t="shared" si="5"/>
        <v>16</v>
      </c>
      <c r="T32" s="79">
        <f t="shared" si="5"/>
        <v>1024</v>
      </c>
      <c r="U32" s="88">
        <f t="shared" si="5"/>
        <v>10</v>
      </c>
      <c r="V32" s="79">
        <f t="shared" si="5"/>
        <v>961</v>
      </c>
      <c r="W32" s="88">
        <f t="shared" si="5"/>
        <v>18</v>
      </c>
      <c r="X32" s="79">
        <f t="shared" si="5"/>
        <v>922</v>
      </c>
      <c r="Y32" s="88">
        <f t="shared" si="5"/>
        <v>22</v>
      </c>
    </row>
    <row r="33" spans="1:25" ht="13.5" thickBot="1" x14ac:dyDescent="0.25">
      <c r="A33" s="21" t="s">
        <v>36</v>
      </c>
      <c r="B33" s="302">
        <v>643</v>
      </c>
      <c r="C33" s="303"/>
      <c r="D33" s="302">
        <v>684</v>
      </c>
      <c r="E33" s="303"/>
      <c r="F33" s="302">
        <v>742</v>
      </c>
      <c r="G33" s="303"/>
      <c r="H33" s="302">
        <v>831</v>
      </c>
      <c r="I33" s="303"/>
      <c r="J33" s="302">
        <v>909</v>
      </c>
      <c r="K33" s="303"/>
      <c r="L33" s="302">
        <f>SUM(L32,M32)</f>
        <v>996</v>
      </c>
      <c r="M33" s="303"/>
      <c r="N33" s="302">
        <f>SUM(N32,O32)</f>
        <v>1062</v>
      </c>
      <c r="O33" s="303"/>
      <c r="P33" s="310">
        <f>SUM(P32:Q32)</f>
        <v>1079</v>
      </c>
      <c r="Q33" s="311"/>
      <c r="R33" s="310">
        <f>SUM(R32:S32)</f>
        <v>1112</v>
      </c>
      <c r="S33" s="311"/>
      <c r="T33" s="310">
        <f>SUM(T32:U32)</f>
        <v>1034</v>
      </c>
      <c r="U33" s="311"/>
      <c r="V33" s="310">
        <f>SUM(V32:W32)</f>
        <v>979</v>
      </c>
      <c r="W33" s="311"/>
      <c r="X33" s="310">
        <f>SUM(X32:Y32)</f>
        <v>944</v>
      </c>
      <c r="Y33" s="311"/>
    </row>
    <row r="34" spans="1:25" ht="22.5" customHeight="1" x14ac:dyDescent="0.2"/>
    <row r="35" spans="1:25" s="298" customFormat="1" ht="27.75" customHeight="1" x14ac:dyDescent="0.2">
      <c r="A35" s="299" t="s">
        <v>26</v>
      </c>
      <c r="B35" s="307" t="s">
        <v>219</v>
      </c>
      <c r="C35" s="308"/>
      <c r="D35" s="307" t="s">
        <v>217</v>
      </c>
      <c r="E35" s="308"/>
      <c r="F35" s="307" t="s">
        <v>211</v>
      </c>
      <c r="G35" s="308"/>
      <c r="H35" s="307" t="s">
        <v>196</v>
      </c>
      <c r="I35" s="308"/>
      <c r="J35" s="307" t="s">
        <v>188</v>
      </c>
      <c r="K35" s="309"/>
      <c r="L35" s="307" t="s">
        <v>186</v>
      </c>
      <c r="M35" s="309"/>
      <c r="N35" s="307" t="s">
        <v>179</v>
      </c>
      <c r="O35" s="309"/>
      <c r="P35" s="307" t="s">
        <v>27</v>
      </c>
      <c r="Q35" s="309"/>
      <c r="R35" s="307" t="s">
        <v>28</v>
      </c>
      <c r="S35" s="308"/>
      <c r="T35" s="307" t="s">
        <v>29</v>
      </c>
      <c r="U35" s="309"/>
      <c r="V35" s="307" t="s">
        <v>30</v>
      </c>
      <c r="W35" s="308"/>
      <c r="X35" s="307" t="s">
        <v>31</v>
      </c>
      <c r="Y35" s="309"/>
    </row>
    <row r="36" spans="1:25" s="6" customFormat="1" ht="24" customHeight="1" x14ac:dyDescent="0.2">
      <c r="A36" s="191" t="s">
        <v>23</v>
      </c>
      <c r="B36" s="54" t="s">
        <v>24</v>
      </c>
      <c r="C36" s="190" t="s">
        <v>25</v>
      </c>
      <c r="D36" s="54" t="s">
        <v>24</v>
      </c>
      <c r="E36" s="190" t="s">
        <v>25</v>
      </c>
      <c r="F36" s="54" t="s">
        <v>24</v>
      </c>
      <c r="G36" s="190" t="s">
        <v>25</v>
      </c>
      <c r="H36" s="54" t="s">
        <v>24</v>
      </c>
      <c r="I36" s="190" t="s">
        <v>25</v>
      </c>
      <c r="J36" s="54" t="s">
        <v>24</v>
      </c>
      <c r="K36" s="190" t="s">
        <v>25</v>
      </c>
      <c r="L36" s="54" t="s">
        <v>24</v>
      </c>
      <c r="M36" s="190" t="s">
        <v>25</v>
      </c>
      <c r="N36" s="54" t="s">
        <v>24</v>
      </c>
      <c r="O36" s="190" t="s">
        <v>25</v>
      </c>
      <c r="P36" s="54" t="s">
        <v>24</v>
      </c>
      <c r="Q36" s="190" t="s">
        <v>25</v>
      </c>
      <c r="R36" s="54" t="s">
        <v>24</v>
      </c>
      <c r="S36" s="190" t="s">
        <v>25</v>
      </c>
      <c r="T36" s="54" t="s">
        <v>24</v>
      </c>
      <c r="U36" s="190" t="s">
        <v>25</v>
      </c>
      <c r="V36" s="54" t="s">
        <v>24</v>
      </c>
      <c r="W36" s="190" t="s">
        <v>25</v>
      </c>
      <c r="X36" s="54" t="s">
        <v>24</v>
      </c>
      <c r="Y36" s="190" t="s">
        <v>25</v>
      </c>
    </row>
    <row r="37" spans="1:25" ht="18" x14ac:dyDescent="0.2">
      <c r="A37" s="92" t="s">
        <v>2</v>
      </c>
      <c r="B37" s="49"/>
      <c r="C37" s="107"/>
      <c r="D37" s="49"/>
      <c r="E37" s="107"/>
      <c r="F37" s="49"/>
      <c r="G37" s="107"/>
      <c r="H37" s="49"/>
      <c r="I37" s="107"/>
      <c r="J37" s="49"/>
      <c r="K37" s="53"/>
      <c r="L37" s="49"/>
      <c r="M37" s="53"/>
      <c r="N37" s="49"/>
      <c r="O37" s="53"/>
      <c r="P37" s="79"/>
      <c r="Q37" s="88"/>
      <c r="R37" s="95"/>
      <c r="S37" s="95"/>
      <c r="T37" s="79"/>
      <c r="U37" s="88"/>
      <c r="V37" s="95"/>
      <c r="W37" s="95"/>
      <c r="X37" s="79"/>
      <c r="Y37" s="88"/>
    </row>
    <row r="38" spans="1:25" x14ac:dyDescent="0.2">
      <c r="A38" s="22" t="s">
        <v>0</v>
      </c>
      <c r="B38" s="72">
        <v>161</v>
      </c>
      <c r="C38" s="89">
        <v>0</v>
      </c>
      <c r="D38" s="72">
        <v>193</v>
      </c>
      <c r="E38" s="89">
        <v>0</v>
      </c>
      <c r="F38" s="72">
        <v>211</v>
      </c>
      <c r="G38" s="89">
        <v>0</v>
      </c>
      <c r="H38" s="72">
        <v>184</v>
      </c>
      <c r="I38" s="89">
        <v>0</v>
      </c>
      <c r="J38" s="72">
        <v>213</v>
      </c>
      <c r="K38" s="74">
        <v>0</v>
      </c>
      <c r="L38" s="72">
        <v>243</v>
      </c>
      <c r="M38" s="74">
        <v>0</v>
      </c>
      <c r="N38" s="72">
        <v>239</v>
      </c>
      <c r="O38" s="74">
        <v>0</v>
      </c>
      <c r="P38" s="80">
        <v>218</v>
      </c>
      <c r="Q38" s="81">
        <v>0</v>
      </c>
      <c r="R38" s="96">
        <v>254</v>
      </c>
      <c r="S38" s="96">
        <v>0</v>
      </c>
      <c r="T38" s="80">
        <v>246</v>
      </c>
      <c r="U38" s="81">
        <v>0</v>
      </c>
      <c r="V38" s="96">
        <v>224</v>
      </c>
      <c r="W38" s="96">
        <v>0</v>
      </c>
      <c r="X38" s="80">
        <v>232</v>
      </c>
      <c r="Y38" s="81">
        <v>0</v>
      </c>
    </row>
    <row r="39" spans="1:25" x14ac:dyDescent="0.2">
      <c r="A39" s="22" t="s">
        <v>1</v>
      </c>
      <c r="B39" s="72">
        <v>5</v>
      </c>
      <c r="C39" s="89">
        <v>0</v>
      </c>
      <c r="D39" s="72">
        <v>8</v>
      </c>
      <c r="E39" s="89">
        <v>0</v>
      </c>
      <c r="F39" s="72">
        <v>14</v>
      </c>
      <c r="G39" s="89">
        <v>0</v>
      </c>
      <c r="H39" s="72">
        <v>6</v>
      </c>
      <c r="I39" s="89">
        <v>0</v>
      </c>
      <c r="J39" s="72">
        <v>11</v>
      </c>
      <c r="K39" s="74">
        <v>0</v>
      </c>
      <c r="L39" s="72">
        <v>1</v>
      </c>
      <c r="M39" s="74">
        <v>0</v>
      </c>
      <c r="N39" s="72">
        <v>7</v>
      </c>
      <c r="O39" s="74">
        <v>0</v>
      </c>
      <c r="P39" s="80">
        <v>6</v>
      </c>
      <c r="Q39" s="81">
        <v>0</v>
      </c>
      <c r="R39" s="96">
        <v>4</v>
      </c>
      <c r="S39" s="96">
        <v>0</v>
      </c>
      <c r="T39" s="80">
        <v>6</v>
      </c>
      <c r="U39" s="81">
        <v>0</v>
      </c>
      <c r="V39" s="96">
        <v>8</v>
      </c>
      <c r="W39" s="96">
        <v>0</v>
      </c>
      <c r="X39" s="80">
        <v>3</v>
      </c>
      <c r="Y39" s="81">
        <v>0</v>
      </c>
    </row>
    <row r="40" spans="1:25" x14ac:dyDescent="0.2">
      <c r="A40" s="22" t="s">
        <v>13</v>
      </c>
      <c r="B40" s="72">
        <v>8</v>
      </c>
      <c r="C40" s="89">
        <v>0</v>
      </c>
      <c r="D40" s="72">
        <v>7</v>
      </c>
      <c r="E40" s="89">
        <v>0</v>
      </c>
      <c r="F40" s="72">
        <v>2</v>
      </c>
      <c r="G40" s="89">
        <v>0</v>
      </c>
      <c r="H40" s="72">
        <v>7</v>
      </c>
      <c r="I40" s="89">
        <v>0</v>
      </c>
      <c r="J40" s="72">
        <v>6</v>
      </c>
      <c r="K40" s="74">
        <v>0</v>
      </c>
      <c r="L40" s="72">
        <v>4</v>
      </c>
      <c r="M40" s="74">
        <v>0</v>
      </c>
      <c r="N40" s="72">
        <v>11</v>
      </c>
      <c r="O40" s="74">
        <v>0</v>
      </c>
      <c r="P40" s="80">
        <v>4</v>
      </c>
      <c r="Q40" s="81">
        <v>0</v>
      </c>
      <c r="R40" s="96">
        <v>0</v>
      </c>
      <c r="S40" s="96">
        <v>0</v>
      </c>
      <c r="T40" s="80">
        <v>4</v>
      </c>
      <c r="U40" s="81">
        <v>0</v>
      </c>
      <c r="V40" s="96">
        <v>3</v>
      </c>
      <c r="W40" s="96">
        <v>0</v>
      </c>
      <c r="X40" s="80">
        <v>8</v>
      </c>
      <c r="Y40" s="81">
        <v>2</v>
      </c>
    </row>
    <row r="41" spans="1:25" x14ac:dyDescent="0.2">
      <c r="A41" s="23" t="s">
        <v>10</v>
      </c>
      <c r="B41" s="73">
        <f>SUM(B38:B40)</f>
        <v>174</v>
      </c>
      <c r="C41" s="90">
        <v>0</v>
      </c>
      <c r="D41" s="73">
        <f>SUM(D38:D40)</f>
        <v>208</v>
      </c>
      <c r="E41" s="90">
        <v>0</v>
      </c>
      <c r="F41" s="73">
        <v>227</v>
      </c>
      <c r="G41" s="90">
        <v>0</v>
      </c>
      <c r="H41" s="73">
        <v>197</v>
      </c>
      <c r="I41" s="90">
        <v>0</v>
      </c>
      <c r="J41" s="73">
        <v>230</v>
      </c>
      <c r="K41" s="75">
        <v>0</v>
      </c>
      <c r="L41" s="73">
        <f>SUM(L38:L40)</f>
        <v>248</v>
      </c>
      <c r="M41" s="75">
        <f>SUM(M38:M40)</f>
        <v>0</v>
      </c>
      <c r="N41" s="73">
        <f>SUM(N38:N40)</f>
        <v>257</v>
      </c>
      <c r="O41" s="90">
        <f>SUM(O38:O40)</f>
        <v>0</v>
      </c>
      <c r="P41" s="82">
        <f t="shared" ref="P41:Y41" si="6">SUM(P38:P40)</f>
        <v>228</v>
      </c>
      <c r="Q41" s="83">
        <f t="shared" si="6"/>
        <v>0</v>
      </c>
      <c r="R41" s="97">
        <f t="shared" si="6"/>
        <v>258</v>
      </c>
      <c r="S41" s="97">
        <f t="shared" si="6"/>
        <v>0</v>
      </c>
      <c r="T41" s="82">
        <f t="shared" si="6"/>
        <v>256</v>
      </c>
      <c r="U41" s="83">
        <f t="shared" si="6"/>
        <v>0</v>
      </c>
      <c r="V41" s="97">
        <f t="shared" si="6"/>
        <v>235</v>
      </c>
      <c r="W41" s="97">
        <f t="shared" si="6"/>
        <v>0</v>
      </c>
      <c r="X41" s="82">
        <f t="shared" si="6"/>
        <v>243</v>
      </c>
      <c r="Y41" s="83">
        <f t="shared" si="6"/>
        <v>2</v>
      </c>
    </row>
    <row r="42" spans="1:25" ht="18" x14ac:dyDescent="0.2">
      <c r="A42" s="92" t="s">
        <v>4</v>
      </c>
      <c r="B42" s="49"/>
      <c r="C42" s="107"/>
      <c r="D42" s="49"/>
      <c r="E42" s="107"/>
      <c r="F42" s="49"/>
      <c r="G42" s="107"/>
      <c r="H42" s="49"/>
      <c r="I42" s="107"/>
      <c r="J42" s="49"/>
      <c r="K42" s="53"/>
      <c r="L42" s="49"/>
      <c r="M42" s="53"/>
      <c r="N42" s="49"/>
      <c r="O42" s="53"/>
      <c r="P42" s="79"/>
      <c r="Q42" s="88"/>
      <c r="R42" s="95"/>
      <c r="S42" s="95"/>
      <c r="T42" s="79"/>
      <c r="U42" s="88"/>
      <c r="V42" s="95"/>
      <c r="W42" s="95"/>
      <c r="X42" s="79"/>
      <c r="Y42" s="88"/>
    </row>
    <row r="43" spans="1:25" x14ac:dyDescent="0.2">
      <c r="A43" s="22" t="s">
        <v>3</v>
      </c>
      <c r="B43" s="72">
        <v>3</v>
      </c>
      <c r="C43" s="89">
        <v>0</v>
      </c>
      <c r="D43" s="72">
        <v>2</v>
      </c>
      <c r="E43" s="89">
        <v>0</v>
      </c>
      <c r="F43" s="72">
        <v>1</v>
      </c>
      <c r="G43" s="89">
        <v>0</v>
      </c>
      <c r="H43" s="72">
        <v>2</v>
      </c>
      <c r="I43" s="89">
        <v>0</v>
      </c>
      <c r="J43" s="72">
        <v>3</v>
      </c>
      <c r="K43" s="74">
        <v>0</v>
      </c>
      <c r="L43" s="72">
        <v>1</v>
      </c>
      <c r="M43" s="74">
        <v>0</v>
      </c>
      <c r="N43" s="72">
        <v>1</v>
      </c>
      <c r="O43" s="74">
        <v>0</v>
      </c>
      <c r="P43" s="80">
        <v>2</v>
      </c>
      <c r="Q43" s="81">
        <v>0</v>
      </c>
      <c r="R43" s="96">
        <v>0</v>
      </c>
      <c r="S43" s="96">
        <v>0</v>
      </c>
      <c r="T43" s="80">
        <v>3</v>
      </c>
      <c r="U43" s="81">
        <v>0</v>
      </c>
      <c r="V43" s="96">
        <v>0</v>
      </c>
      <c r="W43" s="96">
        <v>0</v>
      </c>
      <c r="X43" s="80">
        <v>1</v>
      </c>
      <c r="Y43" s="81">
        <v>0</v>
      </c>
    </row>
    <row r="44" spans="1:25" x14ac:dyDescent="0.2">
      <c r="A44" s="22" t="s">
        <v>1</v>
      </c>
      <c r="B44" s="72">
        <v>5</v>
      </c>
      <c r="C44" s="89">
        <v>0</v>
      </c>
      <c r="D44" s="72">
        <v>9</v>
      </c>
      <c r="E44" s="89">
        <v>0</v>
      </c>
      <c r="F44" s="72">
        <v>7</v>
      </c>
      <c r="G44" s="89">
        <v>0</v>
      </c>
      <c r="H44" s="72">
        <v>8</v>
      </c>
      <c r="I44" s="89">
        <v>0</v>
      </c>
      <c r="J44" s="72">
        <v>10</v>
      </c>
      <c r="K44" s="74">
        <v>0</v>
      </c>
      <c r="L44" s="72">
        <v>7</v>
      </c>
      <c r="M44" s="74">
        <v>0</v>
      </c>
      <c r="N44" s="72">
        <v>12</v>
      </c>
      <c r="O44" s="74">
        <v>0</v>
      </c>
      <c r="P44" s="80">
        <v>6</v>
      </c>
      <c r="Q44" s="81">
        <v>0</v>
      </c>
      <c r="R44" s="96">
        <v>4</v>
      </c>
      <c r="S44" s="96">
        <v>0</v>
      </c>
      <c r="T44" s="80">
        <v>6</v>
      </c>
      <c r="U44" s="81">
        <v>0</v>
      </c>
      <c r="V44" s="96">
        <v>12</v>
      </c>
      <c r="W44" s="96">
        <v>0</v>
      </c>
      <c r="X44" s="80">
        <v>7</v>
      </c>
      <c r="Y44" s="81">
        <v>0</v>
      </c>
    </row>
    <row r="45" spans="1:25" x14ac:dyDescent="0.2">
      <c r="A45" s="22" t="s">
        <v>13</v>
      </c>
      <c r="B45" s="72">
        <v>171</v>
      </c>
      <c r="C45" s="89">
        <v>0</v>
      </c>
      <c r="D45" s="72">
        <v>151</v>
      </c>
      <c r="E45" s="89">
        <v>0</v>
      </c>
      <c r="F45" s="72">
        <v>169</v>
      </c>
      <c r="G45" s="89">
        <v>0</v>
      </c>
      <c r="H45" s="72">
        <v>176</v>
      </c>
      <c r="I45" s="89">
        <v>1</v>
      </c>
      <c r="J45" s="72">
        <v>208</v>
      </c>
      <c r="K45" s="74">
        <v>0</v>
      </c>
      <c r="L45" s="72">
        <v>212</v>
      </c>
      <c r="M45" s="74">
        <v>0</v>
      </c>
      <c r="N45" s="72">
        <v>184</v>
      </c>
      <c r="O45" s="74">
        <v>1</v>
      </c>
      <c r="P45" s="80">
        <v>226</v>
      </c>
      <c r="Q45" s="81">
        <v>1</v>
      </c>
      <c r="R45" s="96">
        <v>212</v>
      </c>
      <c r="S45" s="96">
        <v>0</v>
      </c>
      <c r="T45" s="80">
        <v>198</v>
      </c>
      <c r="U45" s="81">
        <v>0</v>
      </c>
      <c r="V45" s="96">
        <v>199</v>
      </c>
      <c r="W45" s="96">
        <v>0</v>
      </c>
      <c r="X45" s="80">
        <v>180</v>
      </c>
      <c r="Y45" s="81">
        <v>0</v>
      </c>
    </row>
    <row r="46" spans="1:25" x14ac:dyDescent="0.2">
      <c r="A46" s="22" t="s">
        <v>14</v>
      </c>
      <c r="B46" s="72">
        <v>0</v>
      </c>
      <c r="C46" s="89">
        <v>0</v>
      </c>
      <c r="D46" s="72">
        <v>0</v>
      </c>
      <c r="E46" s="89">
        <v>0</v>
      </c>
      <c r="F46" s="72">
        <v>0</v>
      </c>
      <c r="G46" s="89">
        <v>0</v>
      </c>
      <c r="H46" s="72">
        <v>0</v>
      </c>
      <c r="I46" s="89">
        <v>0</v>
      </c>
      <c r="J46" s="72">
        <v>0</v>
      </c>
      <c r="K46" s="74">
        <v>0</v>
      </c>
      <c r="L46" s="72">
        <v>1</v>
      </c>
      <c r="M46" s="74">
        <v>0</v>
      </c>
      <c r="N46" s="72">
        <v>0</v>
      </c>
      <c r="O46" s="74">
        <v>0</v>
      </c>
      <c r="P46" s="80">
        <v>0</v>
      </c>
      <c r="Q46" s="81">
        <v>0</v>
      </c>
      <c r="R46" s="74">
        <v>0</v>
      </c>
      <c r="S46" s="74">
        <v>0</v>
      </c>
      <c r="T46" s="80">
        <v>0</v>
      </c>
      <c r="U46" s="81">
        <v>0</v>
      </c>
      <c r="V46" s="96">
        <v>0</v>
      </c>
      <c r="W46" s="96">
        <v>0</v>
      </c>
      <c r="X46" s="80">
        <v>0</v>
      </c>
      <c r="Y46" s="81">
        <v>0</v>
      </c>
    </row>
    <row r="47" spans="1:25" x14ac:dyDescent="0.2">
      <c r="A47" s="23" t="s">
        <v>10</v>
      </c>
      <c r="B47" s="73">
        <f>SUM(B43:B46)</f>
        <v>179</v>
      </c>
      <c r="C47" s="90">
        <v>0</v>
      </c>
      <c r="D47" s="73">
        <f>SUM(D43:D46)</f>
        <v>162</v>
      </c>
      <c r="E47" s="90">
        <v>0</v>
      </c>
      <c r="F47" s="73">
        <v>177</v>
      </c>
      <c r="G47" s="90">
        <v>0</v>
      </c>
      <c r="H47" s="73">
        <v>186</v>
      </c>
      <c r="I47" s="90">
        <v>1</v>
      </c>
      <c r="J47" s="73">
        <v>221</v>
      </c>
      <c r="K47" s="75">
        <v>0</v>
      </c>
      <c r="L47" s="73">
        <f t="shared" ref="L47:Y47" si="7">SUM(L43:L46)</f>
        <v>221</v>
      </c>
      <c r="M47" s="90">
        <f t="shared" si="7"/>
        <v>0</v>
      </c>
      <c r="N47" s="73">
        <f t="shared" si="7"/>
        <v>197</v>
      </c>
      <c r="O47" s="90">
        <f t="shared" si="7"/>
        <v>1</v>
      </c>
      <c r="P47" s="82">
        <f t="shared" si="7"/>
        <v>234</v>
      </c>
      <c r="Q47" s="83">
        <f t="shared" si="7"/>
        <v>1</v>
      </c>
      <c r="R47" s="97">
        <f t="shared" si="7"/>
        <v>216</v>
      </c>
      <c r="S47" s="97">
        <f t="shared" si="7"/>
        <v>0</v>
      </c>
      <c r="T47" s="82">
        <f t="shared" si="7"/>
        <v>207</v>
      </c>
      <c r="U47" s="83">
        <f t="shared" si="7"/>
        <v>0</v>
      </c>
      <c r="V47" s="97">
        <f t="shared" si="7"/>
        <v>211</v>
      </c>
      <c r="W47" s="97">
        <f t="shared" si="7"/>
        <v>0</v>
      </c>
      <c r="X47" s="82">
        <f t="shared" si="7"/>
        <v>188</v>
      </c>
      <c r="Y47" s="83">
        <f t="shared" si="7"/>
        <v>0</v>
      </c>
    </row>
    <row r="48" spans="1:25" ht="18" x14ac:dyDescent="0.2">
      <c r="A48" s="92" t="s">
        <v>5</v>
      </c>
      <c r="B48" s="49"/>
      <c r="C48" s="107"/>
      <c r="D48" s="49"/>
      <c r="E48" s="107"/>
      <c r="F48" s="49"/>
      <c r="G48" s="107"/>
      <c r="H48" s="49"/>
      <c r="I48" s="107"/>
      <c r="J48" s="49"/>
      <c r="K48" s="53"/>
      <c r="L48" s="49"/>
      <c r="M48" s="53"/>
      <c r="N48" s="49"/>
      <c r="O48" s="53"/>
      <c r="P48" s="79"/>
      <c r="Q48" s="88"/>
      <c r="R48" s="95"/>
      <c r="S48" s="95"/>
      <c r="T48" s="79"/>
      <c r="U48" s="88"/>
      <c r="V48" s="95"/>
      <c r="W48" s="95"/>
      <c r="X48" s="79"/>
      <c r="Y48" s="88"/>
    </row>
    <row r="49" spans="1:25" s="123" customFormat="1" ht="15.75" customHeight="1" x14ac:dyDescent="0.2">
      <c r="A49" s="22" t="s">
        <v>3</v>
      </c>
      <c r="B49" s="187">
        <v>0</v>
      </c>
      <c r="C49" s="188">
        <v>0</v>
      </c>
      <c r="D49" s="187">
        <v>0</v>
      </c>
      <c r="E49" s="188">
        <v>0</v>
      </c>
      <c r="F49" s="184"/>
      <c r="G49" s="185"/>
      <c r="H49" s="184"/>
      <c r="I49" s="185"/>
      <c r="J49" s="184"/>
      <c r="K49" s="186"/>
      <c r="L49" s="184"/>
      <c r="M49" s="186"/>
      <c r="N49" s="184"/>
      <c r="O49" s="186"/>
      <c r="P49" s="80"/>
      <c r="Q49" s="81"/>
      <c r="R49" s="96"/>
      <c r="S49" s="96"/>
      <c r="T49" s="80"/>
      <c r="U49" s="81"/>
      <c r="V49" s="96"/>
      <c r="W49" s="96"/>
      <c r="X49" s="80"/>
      <c r="Y49" s="81"/>
    </row>
    <row r="50" spans="1:25" x14ac:dyDescent="0.2">
      <c r="A50" s="22" t="s">
        <v>1</v>
      </c>
      <c r="B50" s="72">
        <v>4</v>
      </c>
      <c r="C50" s="89">
        <v>0</v>
      </c>
      <c r="D50" s="72">
        <v>3</v>
      </c>
      <c r="E50" s="89">
        <v>0</v>
      </c>
      <c r="F50" s="72">
        <v>2</v>
      </c>
      <c r="G50" s="89">
        <v>0</v>
      </c>
      <c r="H50" s="72">
        <v>1</v>
      </c>
      <c r="I50" s="89">
        <v>0</v>
      </c>
      <c r="J50" s="72">
        <v>0</v>
      </c>
      <c r="K50" s="74">
        <v>0</v>
      </c>
      <c r="L50" s="72">
        <v>3</v>
      </c>
      <c r="M50" s="74">
        <v>0</v>
      </c>
      <c r="N50" s="72">
        <v>3</v>
      </c>
      <c r="O50" s="74">
        <v>0</v>
      </c>
      <c r="P50" s="80">
        <v>0</v>
      </c>
      <c r="Q50" s="81">
        <v>0</v>
      </c>
      <c r="R50" s="96">
        <v>2</v>
      </c>
      <c r="S50" s="96">
        <v>0</v>
      </c>
      <c r="T50" s="80">
        <v>5</v>
      </c>
      <c r="U50" s="81">
        <v>0</v>
      </c>
      <c r="V50" s="96">
        <v>2</v>
      </c>
      <c r="W50" s="96">
        <v>0</v>
      </c>
      <c r="X50" s="80">
        <v>2</v>
      </c>
      <c r="Y50" s="81">
        <v>0</v>
      </c>
    </row>
    <row r="51" spans="1:25" x14ac:dyDescent="0.2">
      <c r="A51" s="22" t="s">
        <v>13</v>
      </c>
      <c r="B51" s="72">
        <v>132</v>
      </c>
      <c r="C51" s="89">
        <v>4</v>
      </c>
      <c r="D51" s="72">
        <v>155</v>
      </c>
      <c r="E51" s="89">
        <v>2</v>
      </c>
      <c r="F51" s="72">
        <v>151</v>
      </c>
      <c r="G51" s="89">
        <v>1</v>
      </c>
      <c r="H51" s="72">
        <v>176</v>
      </c>
      <c r="I51" s="89">
        <v>7</v>
      </c>
      <c r="J51" s="72">
        <v>174</v>
      </c>
      <c r="K51" s="74">
        <v>4</v>
      </c>
      <c r="L51" s="72">
        <v>156</v>
      </c>
      <c r="M51" s="74">
        <v>0</v>
      </c>
      <c r="N51" s="72">
        <v>191</v>
      </c>
      <c r="O51" s="74">
        <v>0</v>
      </c>
      <c r="P51" s="80">
        <v>182</v>
      </c>
      <c r="Q51" s="81">
        <v>0</v>
      </c>
      <c r="R51" s="96">
        <v>168</v>
      </c>
      <c r="S51" s="96">
        <v>1</v>
      </c>
      <c r="T51" s="80">
        <v>174</v>
      </c>
      <c r="U51" s="81">
        <v>0</v>
      </c>
      <c r="V51" s="96">
        <v>163</v>
      </c>
      <c r="W51" s="96">
        <v>0</v>
      </c>
      <c r="X51" s="80">
        <v>112</v>
      </c>
      <c r="Y51" s="81">
        <v>3</v>
      </c>
    </row>
    <row r="52" spans="1:25" x14ac:dyDescent="0.2">
      <c r="A52" s="22" t="s">
        <v>14</v>
      </c>
      <c r="B52" s="72">
        <v>3</v>
      </c>
      <c r="C52" s="89">
        <v>0</v>
      </c>
      <c r="D52" s="72">
        <v>4</v>
      </c>
      <c r="E52" s="89">
        <v>0</v>
      </c>
      <c r="F52" s="72">
        <v>5</v>
      </c>
      <c r="G52" s="89">
        <v>0</v>
      </c>
      <c r="H52" s="72">
        <v>8</v>
      </c>
      <c r="I52" s="89">
        <v>0</v>
      </c>
      <c r="J52" s="72">
        <v>12</v>
      </c>
      <c r="K52" s="74">
        <v>0</v>
      </c>
      <c r="L52" s="72">
        <v>17</v>
      </c>
      <c r="M52" s="74">
        <v>0</v>
      </c>
      <c r="N52" s="72">
        <v>19</v>
      </c>
      <c r="O52" s="74">
        <v>0</v>
      </c>
      <c r="P52" s="80">
        <v>16</v>
      </c>
      <c r="Q52" s="81">
        <v>0</v>
      </c>
      <c r="R52" s="96">
        <v>4</v>
      </c>
      <c r="S52" s="96">
        <v>0</v>
      </c>
      <c r="T52" s="80">
        <v>10</v>
      </c>
      <c r="U52" s="81">
        <v>0</v>
      </c>
      <c r="V52" s="96">
        <v>8</v>
      </c>
      <c r="W52" s="96">
        <v>0</v>
      </c>
      <c r="X52" s="80">
        <v>10</v>
      </c>
      <c r="Y52" s="81">
        <v>0</v>
      </c>
    </row>
    <row r="53" spans="1:25" x14ac:dyDescent="0.2">
      <c r="A53" s="23" t="s">
        <v>10</v>
      </c>
      <c r="B53" s="73">
        <f>SUM(B49:B52)</f>
        <v>139</v>
      </c>
      <c r="C53" s="90">
        <v>4</v>
      </c>
      <c r="D53" s="73">
        <v>158</v>
      </c>
      <c r="E53" s="90">
        <v>2</v>
      </c>
      <c r="F53" s="73">
        <v>158</v>
      </c>
      <c r="G53" s="90">
        <v>1</v>
      </c>
      <c r="H53" s="73">
        <v>185</v>
      </c>
      <c r="I53" s="90">
        <v>7</v>
      </c>
      <c r="J53" s="73">
        <v>186</v>
      </c>
      <c r="K53" s="75">
        <v>4</v>
      </c>
      <c r="L53" s="73">
        <f>SUM(L50:L52)</f>
        <v>176</v>
      </c>
      <c r="M53" s="90">
        <f>SUM(M50:M52)</f>
        <v>0</v>
      </c>
      <c r="N53" s="73">
        <f>SUM(N50:N52)</f>
        <v>213</v>
      </c>
      <c r="O53" s="90">
        <f>SUM(O50:O52)</f>
        <v>0</v>
      </c>
      <c r="P53" s="82">
        <f t="shared" ref="P53:Y53" si="8">SUM(P50:P52)</f>
        <v>198</v>
      </c>
      <c r="Q53" s="83">
        <f t="shared" si="8"/>
        <v>0</v>
      </c>
      <c r="R53" s="97">
        <f t="shared" si="8"/>
        <v>174</v>
      </c>
      <c r="S53" s="97">
        <f t="shared" si="8"/>
        <v>1</v>
      </c>
      <c r="T53" s="82">
        <f t="shared" si="8"/>
        <v>189</v>
      </c>
      <c r="U53" s="83">
        <f t="shared" si="8"/>
        <v>0</v>
      </c>
      <c r="V53" s="97">
        <f t="shared" si="8"/>
        <v>173</v>
      </c>
      <c r="W53" s="97">
        <f t="shared" si="8"/>
        <v>0</v>
      </c>
      <c r="X53" s="82">
        <f t="shared" si="8"/>
        <v>124</v>
      </c>
      <c r="Y53" s="83">
        <f t="shared" si="8"/>
        <v>3</v>
      </c>
    </row>
    <row r="54" spans="1:25" ht="18" x14ac:dyDescent="0.2">
      <c r="A54" s="92" t="s">
        <v>6</v>
      </c>
      <c r="B54" s="49"/>
      <c r="C54" s="107"/>
      <c r="D54" s="49"/>
      <c r="E54" s="107"/>
      <c r="F54" s="49"/>
      <c r="G54" s="107"/>
      <c r="H54" s="49"/>
      <c r="I54" s="107"/>
      <c r="J54" s="49"/>
      <c r="K54" s="53"/>
      <c r="L54" s="49"/>
      <c r="M54" s="53"/>
      <c r="N54" s="49"/>
      <c r="O54" s="53"/>
      <c r="P54" s="79"/>
      <c r="Q54" s="88"/>
      <c r="R54" s="95"/>
      <c r="S54" s="95"/>
      <c r="T54" s="79"/>
      <c r="U54" s="88"/>
      <c r="V54" s="95"/>
      <c r="W54" s="95"/>
      <c r="X54" s="79"/>
      <c r="Y54" s="88"/>
    </row>
    <row r="55" spans="1:25" x14ac:dyDescent="0.2">
      <c r="A55" s="22" t="s">
        <v>1</v>
      </c>
      <c r="B55" s="72">
        <v>0</v>
      </c>
      <c r="C55" s="89">
        <v>0</v>
      </c>
      <c r="D55" s="72">
        <v>0</v>
      </c>
      <c r="E55" s="89">
        <v>0</v>
      </c>
      <c r="F55" s="72">
        <v>0</v>
      </c>
      <c r="G55" s="89">
        <v>0</v>
      </c>
      <c r="H55" s="72">
        <v>0</v>
      </c>
      <c r="I55" s="89">
        <v>0</v>
      </c>
      <c r="J55" s="72">
        <v>0</v>
      </c>
      <c r="K55" s="74">
        <v>0</v>
      </c>
      <c r="L55" s="72">
        <v>0</v>
      </c>
      <c r="M55" s="74">
        <v>0</v>
      </c>
      <c r="N55" s="72">
        <v>0</v>
      </c>
      <c r="O55" s="74">
        <v>0</v>
      </c>
      <c r="P55" s="80">
        <v>0</v>
      </c>
      <c r="Q55" s="81">
        <v>0</v>
      </c>
      <c r="R55" s="96">
        <v>0</v>
      </c>
      <c r="S55" s="96">
        <v>0</v>
      </c>
      <c r="T55" s="80">
        <v>0</v>
      </c>
      <c r="U55" s="81">
        <v>0</v>
      </c>
      <c r="V55" s="96">
        <v>0</v>
      </c>
      <c r="W55" s="96">
        <v>0</v>
      </c>
      <c r="X55" s="80">
        <v>0</v>
      </c>
      <c r="Y55" s="81">
        <v>0</v>
      </c>
    </row>
    <row r="56" spans="1:25" x14ac:dyDescent="0.2">
      <c r="A56" s="22" t="s">
        <v>13</v>
      </c>
      <c r="B56" s="72">
        <v>146</v>
      </c>
      <c r="C56" s="89">
        <v>5</v>
      </c>
      <c r="D56" s="72">
        <v>156</v>
      </c>
      <c r="E56" s="89">
        <v>1</v>
      </c>
      <c r="F56" s="72">
        <v>190</v>
      </c>
      <c r="G56" s="89">
        <v>2</v>
      </c>
      <c r="H56" s="72">
        <v>182</v>
      </c>
      <c r="I56" s="89">
        <v>3</v>
      </c>
      <c r="J56" s="72">
        <v>167</v>
      </c>
      <c r="K56" s="74">
        <v>4</v>
      </c>
      <c r="L56" s="72">
        <v>206</v>
      </c>
      <c r="M56" s="74">
        <v>1</v>
      </c>
      <c r="N56" s="72">
        <v>195</v>
      </c>
      <c r="O56" s="74">
        <v>0</v>
      </c>
      <c r="P56" s="80">
        <v>177</v>
      </c>
      <c r="Q56" s="81">
        <v>0</v>
      </c>
      <c r="R56" s="96">
        <v>188</v>
      </c>
      <c r="S56" s="96">
        <v>7</v>
      </c>
      <c r="T56" s="80">
        <v>165</v>
      </c>
      <c r="U56" s="81">
        <v>0</v>
      </c>
      <c r="V56" s="96">
        <v>112</v>
      </c>
      <c r="W56" s="96">
        <v>2</v>
      </c>
      <c r="X56" s="80">
        <v>125</v>
      </c>
      <c r="Y56" s="81">
        <v>1</v>
      </c>
    </row>
    <row r="57" spans="1:25" x14ac:dyDescent="0.2">
      <c r="A57" s="22" t="s">
        <v>14</v>
      </c>
      <c r="B57" s="72">
        <v>5</v>
      </c>
      <c r="C57" s="89">
        <v>0</v>
      </c>
      <c r="D57" s="72">
        <v>7</v>
      </c>
      <c r="E57" s="89">
        <v>0</v>
      </c>
      <c r="F57" s="72">
        <v>8</v>
      </c>
      <c r="G57" s="89">
        <v>0</v>
      </c>
      <c r="H57" s="72">
        <v>4</v>
      </c>
      <c r="I57" s="89">
        <v>0</v>
      </c>
      <c r="J57" s="72">
        <v>8</v>
      </c>
      <c r="K57" s="74">
        <v>0</v>
      </c>
      <c r="L57" s="72">
        <v>5</v>
      </c>
      <c r="M57" s="74">
        <v>0</v>
      </c>
      <c r="N57" s="72">
        <v>6</v>
      </c>
      <c r="O57" s="74">
        <v>0</v>
      </c>
      <c r="P57" s="80">
        <v>9</v>
      </c>
      <c r="Q57" s="81">
        <v>0</v>
      </c>
      <c r="R57" s="96">
        <v>9</v>
      </c>
      <c r="S57" s="96">
        <v>0</v>
      </c>
      <c r="T57" s="80">
        <v>11</v>
      </c>
      <c r="U57" s="81">
        <v>0</v>
      </c>
      <c r="V57" s="96">
        <v>9</v>
      </c>
      <c r="W57" s="96">
        <v>0</v>
      </c>
      <c r="X57" s="80">
        <v>10</v>
      </c>
      <c r="Y57" s="81">
        <v>0</v>
      </c>
    </row>
    <row r="58" spans="1:25" x14ac:dyDescent="0.2">
      <c r="A58" s="23" t="s">
        <v>10</v>
      </c>
      <c r="B58" s="73">
        <f>SUM(B55:B57)</f>
        <v>151</v>
      </c>
      <c r="C58" s="90">
        <v>5</v>
      </c>
      <c r="D58" s="73">
        <v>156</v>
      </c>
      <c r="E58" s="90">
        <v>1</v>
      </c>
      <c r="F58" s="73">
        <v>198</v>
      </c>
      <c r="G58" s="90">
        <v>2</v>
      </c>
      <c r="H58" s="73">
        <v>186</v>
      </c>
      <c r="I58" s="90">
        <v>3</v>
      </c>
      <c r="J58" s="73">
        <v>175</v>
      </c>
      <c r="K58" s="75">
        <v>4</v>
      </c>
      <c r="L58" s="73">
        <f>SUM(L55:L57)</f>
        <v>211</v>
      </c>
      <c r="M58" s="90">
        <f>SUM(M55:M57)</f>
        <v>1</v>
      </c>
      <c r="N58" s="73">
        <f>SUM(N55:N57)</f>
        <v>201</v>
      </c>
      <c r="O58" s="90">
        <f>SUM(O55:O57)</f>
        <v>0</v>
      </c>
      <c r="P58" s="82">
        <f t="shared" ref="P58:Y58" si="9">SUM(P55:P57)</f>
        <v>186</v>
      </c>
      <c r="Q58" s="83">
        <f t="shared" si="9"/>
        <v>0</v>
      </c>
      <c r="R58" s="97">
        <f t="shared" si="9"/>
        <v>197</v>
      </c>
      <c r="S58" s="97">
        <f t="shared" si="9"/>
        <v>7</v>
      </c>
      <c r="T58" s="82">
        <f t="shared" si="9"/>
        <v>176</v>
      </c>
      <c r="U58" s="83">
        <f t="shared" si="9"/>
        <v>0</v>
      </c>
      <c r="V58" s="97">
        <f t="shared" si="9"/>
        <v>121</v>
      </c>
      <c r="W58" s="97">
        <f t="shared" si="9"/>
        <v>2</v>
      </c>
      <c r="X58" s="82">
        <f t="shared" si="9"/>
        <v>135</v>
      </c>
      <c r="Y58" s="83">
        <f t="shared" si="9"/>
        <v>1</v>
      </c>
    </row>
    <row r="59" spans="1:25" ht="18" x14ac:dyDescent="0.2">
      <c r="A59" s="92" t="s">
        <v>9</v>
      </c>
      <c r="B59" s="49"/>
      <c r="C59" s="107"/>
      <c r="D59" s="49"/>
      <c r="E59" s="107"/>
      <c r="F59" s="49"/>
      <c r="G59" s="107"/>
      <c r="H59" s="49"/>
      <c r="I59" s="107"/>
      <c r="J59" s="49"/>
      <c r="K59" s="53"/>
      <c r="L59" s="49"/>
      <c r="M59" s="53"/>
      <c r="N59" s="49"/>
      <c r="O59" s="53"/>
      <c r="P59" s="79"/>
      <c r="Q59" s="88"/>
      <c r="R59" s="95"/>
      <c r="S59" s="95"/>
      <c r="T59" s="79"/>
      <c r="U59" s="88"/>
      <c r="V59" s="95"/>
      <c r="W59" s="95"/>
      <c r="X59" s="79"/>
      <c r="Y59" s="88"/>
    </row>
    <row r="60" spans="1:25" x14ac:dyDescent="0.2">
      <c r="A60" s="17" t="s">
        <v>11</v>
      </c>
      <c r="B60" s="72">
        <v>0</v>
      </c>
      <c r="C60" s="89">
        <v>8</v>
      </c>
      <c r="D60" s="72">
        <v>0</v>
      </c>
      <c r="E60" s="89">
        <v>6</v>
      </c>
      <c r="F60" s="72">
        <v>0</v>
      </c>
      <c r="G60" s="89">
        <v>4</v>
      </c>
      <c r="H60" s="72">
        <v>0</v>
      </c>
      <c r="I60" s="89">
        <v>1</v>
      </c>
      <c r="J60" s="72">
        <v>0</v>
      </c>
      <c r="K60" s="74">
        <v>5</v>
      </c>
      <c r="L60" s="72">
        <v>0</v>
      </c>
      <c r="M60" s="74">
        <v>4</v>
      </c>
      <c r="N60" s="72">
        <v>0</v>
      </c>
      <c r="O60" s="74">
        <v>5</v>
      </c>
      <c r="P60" s="80">
        <v>0</v>
      </c>
      <c r="Q60" s="81">
        <v>9</v>
      </c>
      <c r="R60" s="96">
        <v>0</v>
      </c>
      <c r="S60" s="96">
        <v>7</v>
      </c>
      <c r="T60" s="80">
        <v>0</v>
      </c>
      <c r="U60" s="81">
        <v>2</v>
      </c>
      <c r="V60" s="96">
        <v>0</v>
      </c>
      <c r="W60" s="96">
        <v>4</v>
      </c>
      <c r="X60" s="80">
        <v>0</v>
      </c>
      <c r="Y60" s="81">
        <v>8</v>
      </c>
    </row>
    <row r="61" spans="1:25" x14ac:dyDescent="0.2">
      <c r="A61" s="17" t="s">
        <v>12</v>
      </c>
      <c r="B61" s="72">
        <v>0</v>
      </c>
      <c r="C61" s="89">
        <v>0</v>
      </c>
      <c r="D61" s="72">
        <v>0</v>
      </c>
      <c r="E61" s="89">
        <v>0</v>
      </c>
      <c r="F61" s="72">
        <v>0</v>
      </c>
      <c r="G61" s="89">
        <v>1</v>
      </c>
      <c r="H61" s="72">
        <v>0</v>
      </c>
      <c r="I61" s="89">
        <v>2</v>
      </c>
      <c r="J61" s="72">
        <v>0</v>
      </c>
      <c r="K61" s="74">
        <v>1</v>
      </c>
      <c r="L61" s="72">
        <v>0</v>
      </c>
      <c r="M61" s="74">
        <v>0</v>
      </c>
      <c r="N61" s="72">
        <v>0</v>
      </c>
      <c r="O61" s="74">
        <v>0</v>
      </c>
      <c r="P61" s="80">
        <v>0</v>
      </c>
      <c r="Q61" s="81">
        <v>0</v>
      </c>
      <c r="R61" s="96">
        <v>0</v>
      </c>
      <c r="S61" s="96">
        <v>1</v>
      </c>
      <c r="T61" s="80">
        <v>0</v>
      </c>
      <c r="U61" s="81">
        <v>0</v>
      </c>
      <c r="V61" s="96">
        <v>0</v>
      </c>
      <c r="W61" s="96">
        <v>0</v>
      </c>
      <c r="X61" s="80">
        <v>0</v>
      </c>
      <c r="Y61" s="81">
        <v>1</v>
      </c>
    </row>
    <row r="62" spans="1:25" x14ac:dyDescent="0.2">
      <c r="A62" s="17" t="s">
        <v>7</v>
      </c>
      <c r="B62" s="72">
        <v>0</v>
      </c>
      <c r="C62" s="89">
        <v>2</v>
      </c>
      <c r="D62" s="72">
        <v>0</v>
      </c>
      <c r="E62" s="89">
        <v>1</v>
      </c>
      <c r="F62" s="72">
        <v>1</v>
      </c>
      <c r="G62" s="89">
        <v>1</v>
      </c>
      <c r="H62" s="72">
        <v>1</v>
      </c>
      <c r="I62" s="89">
        <v>1</v>
      </c>
      <c r="J62" s="72">
        <v>1</v>
      </c>
      <c r="K62" s="74">
        <v>0</v>
      </c>
      <c r="L62" s="72">
        <v>1</v>
      </c>
      <c r="M62" s="74">
        <v>0</v>
      </c>
      <c r="N62" s="72">
        <v>0</v>
      </c>
      <c r="O62" s="74">
        <v>1</v>
      </c>
      <c r="P62" s="80">
        <v>0</v>
      </c>
      <c r="Q62" s="81">
        <v>1</v>
      </c>
      <c r="R62" s="96">
        <v>0</v>
      </c>
      <c r="S62" s="96">
        <v>1</v>
      </c>
      <c r="T62" s="80">
        <v>0</v>
      </c>
      <c r="U62" s="81">
        <v>0</v>
      </c>
      <c r="V62" s="96">
        <v>4</v>
      </c>
      <c r="W62" s="96">
        <v>0</v>
      </c>
      <c r="X62" s="80">
        <v>5</v>
      </c>
      <c r="Y62" s="81">
        <v>1</v>
      </c>
    </row>
    <row r="63" spans="1:25" x14ac:dyDescent="0.2">
      <c r="A63" s="17" t="s">
        <v>8</v>
      </c>
      <c r="B63" s="72">
        <v>1</v>
      </c>
      <c r="C63" s="89">
        <v>1</v>
      </c>
      <c r="D63" s="72">
        <v>4</v>
      </c>
      <c r="E63" s="89">
        <v>0</v>
      </c>
      <c r="F63" s="72">
        <v>0</v>
      </c>
      <c r="G63" s="89">
        <v>2</v>
      </c>
      <c r="H63" s="72">
        <v>0</v>
      </c>
      <c r="I63" s="89">
        <v>1</v>
      </c>
      <c r="J63" s="72">
        <v>0</v>
      </c>
      <c r="K63" s="74">
        <v>2</v>
      </c>
      <c r="L63" s="72">
        <v>0</v>
      </c>
      <c r="M63" s="74">
        <v>2</v>
      </c>
      <c r="N63" s="72">
        <v>0</v>
      </c>
      <c r="O63" s="74">
        <v>1</v>
      </c>
      <c r="P63" s="80">
        <v>2</v>
      </c>
      <c r="Q63" s="81">
        <v>3</v>
      </c>
      <c r="R63" s="96">
        <v>0</v>
      </c>
      <c r="S63" s="96">
        <v>5</v>
      </c>
      <c r="T63" s="80">
        <v>0</v>
      </c>
      <c r="U63" s="81">
        <v>3</v>
      </c>
      <c r="V63" s="96">
        <v>1</v>
      </c>
      <c r="W63" s="96">
        <v>2</v>
      </c>
      <c r="X63" s="80">
        <v>2</v>
      </c>
      <c r="Y63" s="81">
        <v>1</v>
      </c>
    </row>
    <row r="64" spans="1:25" x14ac:dyDescent="0.2">
      <c r="A64" s="18" t="s">
        <v>10</v>
      </c>
      <c r="B64" s="73">
        <v>1</v>
      </c>
      <c r="C64" s="90">
        <f>SUM(C60:C63)</f>
        <v>11</v>
      </c>
      <c r="D64" s="73">
        <v>4</v>
      </c>
      <c r="E64" s="90">
        <v>7</v>
      </c>
      <c r="F64" s="73">
        <v>1</v>
      </c>
      <c r="G64" s="90">
        <v>8</v>
      </c>
      <c r="H64" s="73">
        <v>1</v>
      </c>
      <c r="I64" s="90">
        <v>5</v>
      </c>
      <c r="J64" s="73">
        <v>1</v>
      </c>
      <c r="K64" s="75">
        <v>8</v>
      </c>
      <c r="L64" s="73">
        <f>SUM(L60:L63)</f>
        <v>1</v>
      </c>
      <c r="M64" s="75">
        <f>SUM(M60:M63)</f>
        <v>6</v>
      </c>
      <c r="N64" s="73">
        <f>SUM(N60:N63)</f>
        <v>0</v>
      </c>
      <c r="O64" s="75">
        <f>SUM(O60:O63)</f>
        <v>7</v>
      </c>
      <c r="P64" s="82">
        <f t="shared" ref="P64:Y64" si="10">SUM(P60:P63)</f>
        <v>2</v>
      </c>
      <c r="Q64" s="83">
        <f t="shared" si="10"/>
        <v>13</v>
      </c>
      <c r="R64" s="82">
        <f t="shared" si="10"/>
        <v>0</v>
      </c>
      <c r="S64" s="97">
        <f t="shared" si="10"/>
        <v>14</v>
      </c>
      <c r="T64" s="82">
        <f t="shared" si="10"/>
        <v>0</v>
      </c>
      <c r="U64" s="83">
        <f t="shared" si="10"/>
        <v>5</v>
      </c>
      <c r="V64" s="82">
        <f t="shared" si="10"/>
        <v>5</v>
      </c>
      <c r="W64" s="83">
        <f t="shared" si="10"/>
        <v>6</v>
      </c>
      <c r="X64" s="82">
        <f t="shared" si="10"/>
        <v>7</v>
      </c>
      <c r="Y64" s="83">
        <f t="shared" si="10"/>
        <v>11</v>
      </c>
    </row>
    <row r="65" spans="1:25" x14ac:dyDescent="0.2">
      <c r="A65" s="19" t="s">
        <v>37</v>
      </c>
      <c r="B65" s="98">
        <f>B41+B47+B53+B58+B64</f>
        <v>644</v>
      </c>
      <c r="C65" s="109">
        <f>C41+C47+C53+C58+C64</f>
        <v>20</v>
      </c>
      <c r="D65" s="98">
        <v>688</v>
      </c>
      <c r="E65" s="109">
        <v>10</v>
      </c>
      <c r="F65" s="98">
        <v>761</v>
      </c>
      <c r="G65" s="109">
        <v>11</v>
      </c>
      <c r="H65" s="98">
        <v>755</v>
      </c>
      <c r="I65" s="109">
        <v>16</v>
      </c>
      <c r="J65" s="98">
        <v>813</v>
      </c>
      <c r="K65" s="99">
        <v>16</v>
      </c>
      <c r="L65" s="98">
        <f>SUM(L41,L47,L53,L58,L64)</f>
        <v>857</v>
      </c>
      <c r="M65" s="109">
        <f>SUM(M41,M47,M53,M58,M64)</f>
        <v>7</v>
      </c>
      <c r="N65" s="98">
        <f>SUM(N41,N47,N53,N58,N64)</f>
        <v>868</v>
      </c>
      <c r="O65" s="99">
        <f>SUM(O41,O47,O53,O58,O64)</f>
        <v>8</v>
      </c>
      <c r="P65" s="79">
        <f t="shared" ref="P65:Y65" si="11">SUM(P64,P58,P53,P47,P41)</f>
        <v>848</v>
      </c>
      <c r="Q65" s="88">
        <f t="shared" si="11"/>
        <v>14</v>
      </c>
      <c r="R65" s="95">
        <f t="shared" si="11"/>
        <v>845</v>
      </c>
      <c r="S65" s="95">
        <f t="shared" si="11"/>
        <v>22</v>
      </c>
      <c r="T65" s="79">
        <f t="shared" si="11"/>
        <v>828</v>
      </c>
      <c r="U65" s="88">
        <f t="shared" si="11"/>
        <v>5</v>
      </c>
      <c r="V65" s="95">
        <f t="shared" si="11"/>
        <v>745</v>
      </c>
      <c r="W65" s="95">
        <f t="shared" si="11"/>
        <v>8</v>
      </c>
      <c r="X65" s="79">
        <f t="shared" si="11"/>
        <v>697</v>
      </c>
      <c r="Y65" s="88">
        <f t="shared" si="11"/>
        <v>17</v>
      </c>
    </row>
    <row r="66" spans="1:25" ht="13.5" thickBot="1" x14ac:dyDescent="0.25">
      <c r="A66" s="20" t="s">
        <v>35</v>
      </c>
      <c r="B66" s="302">
        <v>664</v>
      </c>
      <c r="C66" s="303"/>
      <c r="D66" s="302">
        <v>698</v>
      </c>
      <c r="E66" s="303"/>
      <c r="F66" s="302">
        <v>772</v>
      </c>
      <c r="G66" s="303"/>
      <c r="H66" s="302">
        <v>771</v>
      </c>
      <c r="I66" s="303"/>
      <c r="J66" s="312">
        <v>829</v>
      </c>
      <c r="K66" s="313"/>
      <c r="L66" s="302">
        <f>SUM(L65,M65)</f>
        <v>864</v>
      </c>
      <c r="M66" s="303"/>
      <c r="N66" s="302">
        <f>SUM(N65,O65)</f>
        <v>876</v>
      </c>
      <c r="O66" s="303"/>
      <c r="P66" s="100">
        <f>SUM(P65:Q65)</f>
        <v>862</v>
      </c>
      <c r="Q66" s="101"/>
      <c r="R66" s="100">
        <f>SUM(R65:S65)</f>
        <v>867</v>
      </c>
      <c r="S66" s="102"/>
      <c r="T66" s="100">
        <f>SUM(T65:U65)</f>
        <v>833</v>
      </c>
      <c r="U66" s="103"/>
      <c r="V66" s="100">
        <f>SUM(V65:W65)</f>
        <v>753</v>
      </c>
      <c r="W66" s="104"/>
      <c r="X66" s="100">
        <f>SUM(X65:Y65)</f>
        <v>714</v>
      </c>
      <c r="Y66" s="103"/>
    </row>
  </sheetData>
  <mergeCells count="38">
    <mergeCell ref="D3:E3"/>
    <mergeCell ref="D33:E33"/>
    <mergeCell ref="D35:E35"/>
    <mergeCell ref="D66:E66"/>
    <mergeCell ref="F3:G3"/>
    <mergeCell ref="F33:G33"/>
    <mergeCell ref="F35:G35"/>
    <mergeCell ref="F66:G66"/>
    <mergeCell ref="L33:M33"/>
    <mergeCell ref="L3:M3"/>
    <mergeCell ref="N35:O35"/>
    <mergeCell ref="L35:M35"/>
    <mergeCell ref="L66:M66"/>
    <mergeCell ref="R35:S35"/>
    <mergeCell ref="T35:U35"/>
    <mergeCell ref="V35:W35"/>
    <mergeCell ref="X35:Y35"/>
    <mergeCell ref="P33:Q33"/>
    <mergeCell ref="R33:S33"/>
    <mergeCell ref="T33:U33"/>
    <mergeCell ref="V33:W33"/>
    <mergeCell ref="X33:Y33"/>
    <mergeCell ref="B3:C3"/>
    <mergeCell ref="B33:C33"/>
    <mergeCell ref="B35:C35"/>
    <mergeCell ref="B66:C66"/>
    <mergeCell ref="P35:Q35"/>
    <mergeCell ref="H3:I3"/>
    <mergeCell ref="H35:I35"/>
    <mergeCell ref="J35:K35"/>
    <mergeCell ref="H66:I66"/>
    <mergeCell ref="H33:I33"/>
    <mergeCell ref="J33:K33"/>
    <mergeCell ref="J3:K3"/>
    <mergeCell ref="J66:K66"/>
    <mergeCell ref="N3:O3"/>
    <mergeCell ref="N33:O33"/>
    <mergeCell ref="N66:O66"/>
  </mergeCells>
  <phoneticPr fontId="4" type="noConversion"/>
  <pageMargins left="0.75" right="0.51" top="0.55000000000000004" bottom="0.26" header="0.27" footer="0.23"/>
  <pageSetup orientation="landscape" r:id="rId1"/>
  <headerFooter alignWithMargins="0">
    <oddHeader>&amp;CFALL ENROLLMENTS</oddHead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workbookViewId="0">
      <pane ySplit="4" topLeftCell="A5" activePane="bottomLeft" state="frozen"/>
      <selection pane="bottomLeft" activeCell="B23" sqref="B23"/>
    </sheetView>
  </sheetViews>
  <sheetFormatPr defaultRowHeight="12.75" x14ac:dyDescent="0.2"/>
  <cols>
    <col min="1" max="1" width="38" style="51" customWidth="1"/>
    <col min="2" max="2" width="8.5703125" style="48" bestFit="1" customWidth="1"/>
    <col min="3" max="3" width="9" style="48" bestFit="1" customWidth="1"/>
    <col min="4" max="4" width="8.5703125" style="48" bestFit="1" customWidth="1"/>
    <col min="5" max="5" width="9" style="48" bestFit="1" customWidth="1"/>
    <col min="6" max="6" width="8.5703125" style="48" bestFit="1" customWidth="1"/>
    <col min="7" max="7" width="9" style="48" bestFit="1" customWidth="1"/>
    <col min="8" max="8" width="8.5703125" style="48" bestFit="1" customWidth="1"/>
    <col min="9" max="9" width="9" style="48" bestFit="1" customWidth="1"/>
    <col min="10" max="10" width="37.7109375" style="51" customWidth="1"/>
    <col min="11" max="11" width="8.5703125" style="48" bestFit="1" customWidth="1"/>
    <col min="12" max="12" width="9" style="78" bestFit="1" customWidth="1"/>
    <col min="13" max="13" width="8.5703125" style="78" bestFit="1" customWidth="1"/>
    <col min="14" max="14" width="9" style="78" bestFit="1" customWidth="1"/>
    <col min="15" max="15" width="8.5703125" style="78" bestFit="1" customWidth="1"/>
    <col min="16" max="16" width="9" style="48" bestFit="1" customWidth="1"/>
    <col min="17" max="26" width="9.140625" style="48"/>
  </cols>
  <sheetData>
    <row r="1" spans="1:26" ht="27.75" customHeight="1" x14ac:dyDescent="0.2">
      <c r="A1" s="189" t="s">
        <v>226</v>
      </c>
    </row>
    <row r="2" spans="1:26" ht="13.5" thickBot="1" x14ac:dyDescent="0.25"/>
    <row r="3" spans="1:26" s="209" customFormat="1" ht="25.5" customHeight="1" x14ac:dyDescent="0.2">
      <c r="A3" s="295" t="s">
        <v>203</v>
      </c>
      <c r="B3" s="300" t="s">
        <v>219</v>
      </c>
      <c r="C3" s="301"/>
      <c r="D3" s="300" t="s">
        <v>217</v>
      </c>
      <c r="E3" s="301"/>
      <c r="F3" s="300" t="s">
        <v>211</v>
      </c>
      <c r="G3" s="301"/>
      <c r="H3" s="300" t="s">
        <v>196</v>
      </c>
      <c r="I3" s="301"/>
      <c r="J3" s="295" t="s">
        <v>26</v>
      </c>
      <c r="K3" s="300" t="s">
        <v>188</v>
      </c>
      <c r="L3" s="301"/>
      <c r="M3" s="300" t="s">
        <v>186</v>
      </c>
      <c r="N3" s="301"/>
      <c r="O3" s="300" t="s">
        <v>179</v>
      </c>
      <c r="P3" s="301"/>
      <c r="Q3" s="204" t="s">
        <v>27</v>
      </c>
      <c r="R3" s="296"/>
      <c r="S3" s="297" t="s">
        <v>28</v>
      </c>
      <c r="T3" s="297"/>
      <c r="U3" s="204" t="s">
        <v>29</v>
      </c>
      <c r="V3" s="296"/>
      <c r="W3" s="297" t="s">
        <v>30</v>
      </c>
      <c r="X3" s="297"/>
      <c r="Y3" s="204" t="s">
        <v>31</v>
      </c>
      <c r="Z3" s="296"/>
    </row>
    <row r="4" spans="1:26" ht="12.75" customHeight="1" x14ac:dyDescent="0.2">
      <c r="A4" s="105"/>
      <c r="B4" s="70" t="s">
        <v>24</v>
      </c>
      <c r="C4" s="106" t="s">
        <v>25</v>
      </c>
      <c r="D4" s="70" t="s">
        <v>24</v>
      </c>
      <c r="E4" s="106" t="s">
        <v>25</v>
      </c>
      <c r="F4" s="70" t="s">
        <v>24</v>
      </c>
      <c r="G4" s="106" t="s">
        <v>25</v>
      </c>
      <c r="H4" s="70" t="s">
        <v>24</v>
      </c>
      <c r="I4" s="106" t="s">
        <v>25</v>
      </c>
      <c r="J4" s="105"/>
      <c r="K4" s="70" t="s">
        <v>24</v>
      </c>
      <c r="L4" s="71" t="s">
        <v>25</v>
      </c>
      <c r="M4" s="70" t="s">
        <v>24</v>
      </c>
      <c r="N4" s="71" t="s">
        <v>25</v>
      </c>
      <c r="O4" s="4" t="s">
        <v>24</v>
      </c>
      <c r="P4" s="7" t="s">
        <v>25</v>
      </c>
      <c r="Q4" s="4" t="s">
        <v>24</v>
      </c>
      <c r="R4" s="7" t="s">
        <v>25</v>
      </c>
      <c r="S4" s="4" t="s">
        <v>24</v>
      </c>
      <c r="T4" s="7" t="s">
        <v>25</v>
      </c>
      <c r="U4" s="4" t="s">
        <v>24</v>
      </c>
      <c r="V4" s="7" t="s">
        <v>25</v>
      </c>
      <c r="W4" s="4" t="s">
        <v>24</v>
      </c>
      <c r="X4" s="7" t="s">
        <v>25</v>
      </c>
      <c r="Y4" s="4" t="s">
        <v>24</v>
      </c>
      <c r="Z4" s="7" t="s">
        <v>25</v>
      </c>
    </row>
    <row r="5" spans="1:26" ht="18" x14ac:dyDescent="0.25">
      <c r="A5" s="137" t="s">
        <v>197</v>
      </c>
      <c r="B5" s="126"/>
      <c r="C5" s="127"/>
      <c r="D5" s="126"/>
      <c r="E5" s="127"/>
      <c r="F5" s="126"/>
      <c r="G5" s="127"/>
      <c r="H5" s="126"/>
      <c r="I5" s="127"/>
      <c r="J5" s="137" t="s">
        <v>34</v>
      </c>
      <c r="K5" s="126"/>
      <c r="L5" s="128"/>
      <c r="M5" s="126"/>
      <c r="N5" s="128"/>
      <c r="O5" s="126"/>
      <c r="P5" s="128"/>
      <c r="Q5" s="129"/>
      <c r="R5" s="130"/>
      <c r="S5" s="129"/>
      <c r="T5" s="130"/>
      <c r="U5" s="129"/>
      <c r="V5" s="130"/>
      <c r="W5" s="129"/>
      <c r="X5" s="130"/>
      <c r="Y5" s="129"/>
      <c r="Z5" s="130"/>
    </row>
    <row r="6" spans="1:26" x14ac:dyDescent="0.2">
      <c r="A6" s="138" t="s">
        <v>2</v>
      </c>
      <c r="B6" s="125">
        <v>4</v>
      </c>
      <c r="C6" s="131">
        <v>0</v>
      </c>
      <c r="D6" s="125">
        <v>18</v>
      </c>
      <c r="E6" s="131">
        <v>0</v>
      </c>
      <c r="F6" s="125">
        <v>19</v>
      </c>
      <c r="G6" s="131">
        <v>0</v>
      </c>
      <c r="H6" s="125">
        <v>15</v>
      </c>
      <c r="I6" s="131">
        <v>0</v>
      </c>
      <c r="J6" s="138" t="s">
        <v>2</v>
      </c>
      <c r="K6" s="125">
        <v>0</v>
      </c>
      <c r="L6" s="131">
        <v>0</v>
      </c>
      <c r="M6" s="125">
        <v>2</v>
      </c>
      <c r="N6" s="132">
        <v>0</v>
      </c>
      <c r="O6" s="125">
        <v>9</v>
      </c>
      <c r="P6" s="132">
        <v>0</v>
      </c>
      <c r="Q6" s="133">
        <v>6</v>
      </c>
      <c r="R6" s="134">
        <v>0</v>
      </c>
      <c r="S6" s="133">
        <v>10</v>
      </c>
      <c r="T6" s="134">
        <v>0</v>
      </c>
      <c r="U6" s="133">
        <v>2</v>
      </c>
      <c r="V6" s="183">
        <v>0</v>
      </c>
      <c r="W6" s="135">
        <v>2</v>
      </c>
      <c r="X6" s="183">
        <v>0</v>
      </c>
      <c r="Y6" s="135">
        <v>3</v>
      </c>
      <c r="Z6" s="183">
        <v>0</v>
      </c>
    </row>
    <row r="7" spans="1:26" x14ac:dyDescent="0.2">
      <c r="A7" s="138" t="s">
        <v>4</v>
      </c>
      <c r="B7" s="125">
        <v>11</v>
      </c>
      <c r="C7" s="131">
        <v>0</v>
      </c>
      <c r="D7" s="125">
        <v>13</v>
      </c>
      <c r="E7" s="131">
        <v>0</v>
      </c>
      <c r="F7" s="125">
        <v>14</v>
      </c>
      <c r="G7" s="131">
        <v>0</v>
      </c>
      <c r="H7" s="125">
        <v>23</v>
      </c>
      <c r="I7" s="131">
        <v>0</v>
      </c>
      <c r="J7" s="138" t="s">
        <v>4</v>
      </c>
      <c r="K7" s="125">
        <v>1</v>
      </c>
      <c r="L7" s="131">
        <v>0</v>
      </c>
      <c r="M7" s="125">
        <v>9</v>
      </c>
      <c r="N7" s="132">
        <v>0</v>
      </c>
      <c r="O7" s="125">
        <v>1</v>
      </c>
      <c r="P7" s="132">
        <v>0</v>
      </c>
      <c r="Q7" s="133">
        <v>10</v>
      </c>
      <c r="R7" s="134">
        <v>0</v>
      </c>
      <c r="S7" s="133">
        <v>1</v>
      </c>
      <c r="T7" s="134">
        <v>0</v>
      </c>
      <c r="U7" s="133">
        <v>3</v>
      </c>
      <c r="V7" s="183">
        <v>0</v>
      </c>
      <c r="W7" s="135">
        <v>3</v>
      </c>
      <c r="X7" s="183">
        <v>0</v>
      </c>
      <c r="Y7" s="135">
        <v>11</v>
      </c>
      <c r="Z7" s="183">
        <v>0</v>
      </c>
    </row>
    <row r="8" spans="1:26" x14ac:dyDescent="0.2">
      <c r="A8" s="138" t="s">
        <v>5</v>
      </c>
      <c r="B8" s="125">
        <v>14</v>
      </c>
      <c r="C8" s="131">
        <v>0</v>
      </c>
      <c r="D8" s="125">
        <v>10</v>
      </c>
      <c r="E8" s="131">
        <v>0</v>
      </c>
      <c r="F8" s="125">
        <v>22</v>
      </c>
      <c r="G8" s="131">
        <v>0</v>
      </c>
      <c r="H8" s="125">
        <v>5</v>
      </c>
      <c r="I8" s="131">
        <v>0</v>
      </c>
      <c r="J8" s="138" t="s">
        <v>5</v>
      </c>
      <c r="K8" s="125">
        <v>5</v>
      </c>
      <c r="L8" s="131">
        <v>0</v>
      </c>
      <c r="M8" s="125">
        <v>1</v>
      </c>
      <c r="N8" s="132">
        <v>0</v>
      </c>
      <c r="O8" s="125">
        <v>4</v>
      </c>
      <c r="P8" s="132">
        <v>0</v>
      </c>
      <c r="Q8" s="133">
        <v>1</v>
      </c>
      <c r="R8" s="134">
        <v>0</v>
      </c>
      <c r="S8" s="133">
        <v>3</v>
      </c>
      <c r="T8" s="134">
        <v>0</v>
      </c>
      <c r="U8" s="133">
        <v>3</v>
      </c>
      <c r="V8" s="183">
        <v>0</v>
      </c>
      <c r="W8" s="135">
        <v>7</v>
      </c>
      <c r="X8" s="183">
        <v>0</v>
      </c>
      <c r="Y8" s="135">
        <v>4</v>
      </c>
      <c r="Z8" s="183">
        <v>0</v>
      </c>
    </row>
    <row r="9" spans="1:26" x14ac:dyDescent="0.2">
      <c r="A9" s="138" t="s">
        <v>6</v>
      </c>
      <c r="B9" s="125">
        <v>9</v>
      </c>
      <c r="C9" s="131">
        <v>1</v>
      </c>
      <c r="D9" s="125">
        <v>15</v>
      </c>
      <c r="E9" s="131">
        <v>0</v>
      </c>
      <c r="F9" s="125">
        <v>4</v>
      </c>
      <c r="G9" s="131">
        <v>1</v>
      </c>
      <c r="H9" s="125">
        <v>7</v>
      </c>
      <c r="I9" s="131">
        <v>1</v>
      </c>
      <c r="J9" s="138" t="s">
        <v>6</v>
      </c>
      <c r="K9" s="125">
        <v>3</v>
      </c>
      <c r="L9" s="131">
        <v>0</v>
      </c>
      <c r="M9" s="125">
        <v>4</v>
      </c>
      <c r="N9" s="132">
        <v>0</v>
      </c>
      <c r="O9" s="125">
        <v>1</v>
      </c>
      <c r="P9" s="132">
        <v>0</v>
      </c>
      <c r="Q9" s="133">
        <v>1</v>
      </c>
      <c r="R9" s="134">
        <v>0</v>
      </c>
      <c r="S9" s="133">
        <v>1</v>
      </c>
      <c r="T9" s="134">
        <v>0</v>
      </c>
      <c r="U9" s="133">
        <v>10</v>
      </c>
      <c r="V9" s="183">
        <v>0</v>
      </c>
      <c r="W9" s="135">
        <v>5</v>
      </c>
      <c r="X9" s="183">
        <v>0</v>
      </c>
      <c r="Y9" s="135">
        <v>0</v>
      </c>
      <c r="Z9" s="183">
        <v>0</v>
      </c>
    </row>
    <row r="10" spans="1:26" x14ac:dyDescent="0.2">
      <c r="A10" s="138" t="s">
        <v>9</v>
      </c>
      <c r="B10" s="125">
        <v>4</v>
      </c>
      <c r="C10" s="131">
        <v>4</v>
      </c>
      <c r="D10" s="125">
        <v>1</v>
      </c>
      <c r="E10" s="131">
        <v>5</v>
      </c>
      <c r="F10" s="125">
        <v>1</v>
      </c>
      <c r="G10" s="131">
        <v>4</v>
      </c>
      <c r="H10" s="125">
        <v>0</v>
      </c>
      <c r="I10" s="131">
        <v>4</v>
      </c>
      <c r="J10" s="138" t="s">
        <v>9</v>
      </c>
      <c r="K10" s="125">
        <v>0</v>
      </c>
      <c r="L10" s="131">
        <v>0</v>
      </c>
      <c r="M10" s="125">
        <v>0</v>
      </c>
      <c r="N10" s="132">
        <v>0</v>
      </c>
      <c r="O10" s="125">
        <v>0</v>
      </c>
      <c r="P10" s="132">
        <v>0</v>
      </c>
      <c r="Q10" s="133">
        <v>2</v>
      </c>
      <c r="R10" s="134">
        <v>6</v>
      </c>
      <c r="S10" s="133">
        <v>0</v>
      </c>
      <c r="T10" s="134">
        <v>8</v>
      </c>
      <c r="U10" s="133">
        <v>0</v>
      </c>
      <c r="V10" s="183">
        <v>6</v>
      </c>
      <c r="W10" s="135">
        <v>1</v>
      </c>
      <c r="X10" s="183">
        <v>4</v>
      </c>
      <c r="Y10" s="135">
        <v>0</v>
      </c>
      <c r="Z10" s="183">
        <v>5</v>
      </c>
    </row>
    <row r="11" spans="1:26" x14ac:dyDescent="0.2">
      <c r="A11" s="112" t="s">
        <v>10</v>
      </c>
      <c r="B11" s="73">
        <v>42</v>
      </c>
      <c r="C11" s="90">
        <v>5</v>
      </c>
      <c r="D11" s="73">
        <f>SUM(D6:D10)</f>
        <v>57</v>
      </c>
      <c r="E11" s="90">
        <f>SUM(E6:E10)</f>
        <v>5</v>
      </c>
      <c r="F11" s="73">
        <f>SUM(F6:F10)</f>
        <v>60</v>
      </c>
      <c r="G11" s="90">
        <v>5</v>
      </c>
      <c r="H11" s="73">
        <f>SUM(H6:H10)</f>
        <v>50</v>
      </c>
      <c r="I11" s="90">
        <f>SUM(I6:I10)</f>
        <v>5</v>
      </c>
      <c r="J11" s="112" t="s">
        <v>10</v>
      </c>
      <c r="K11" s="73">
        <v>36</v>
      </c>
      <c r="L11" s="131">
        <v>0</v>
      </c>
      <c r="M11" s="73">
        <f>SUM(M6:M10)</f>
        <v>16</v>
      </c>
      <c r="N11" s="75">
        <f>SUM(N6:N10)</f>
        <v>0</v>
      </c>
      <c r="O11" s="73">
        <f>SUM(O6:O10)</f>
        <v>15</v>
      </c>
      <c r="P11" s="75">
        <f>SUM(P6:P10)</f>
        <v>0</v>
      </c>
      <c r="Q11" s="82">
        <f t="shared" ref="Q11:Z11" si="0">SUM(Q6:Q10)</f>
        <v>20</v>
      </c>
      <c r="R11" s="83">
        <f t="shared" si="0"/>
        <v>6</v>
      </c>
      <c r="S11" s="82">
        <f t="shared" si="0"/>
        <v>15</v>
      </c>
      <c r="T11" s="83">
        <f t="shared" si="0"/>
        <v>8</v>
      </c>
      <c r="U11" s="82">
        <f t="shared" si="0"/>
        <v>18</v>
      </c>
      <c r="V11" s="83">
        <f t="shared" si="0"/>
        <v>6</v>
      </c>
      <c r="W11" s="82">
        <f t="shared" si="0"/>
        <v>18</v>
      </c>
      <c r="X11" s="83">
        <f t="shared" si="0"/>
        <v>4</v>
      </c>
      <c r="Y11" s="82">
        <f t="shared" si="0"/>
        <v>18</v>
      </c>
      <c r="Z11" s="83">
        <f t="shared" si="0"/>
        <v>5</v>
      </c>
    </row>
    <row r="12" spans="1:26" ht="18" x14ac:dyDescent="0.25">
      <c r="A12" s="137" t="s">
        <v>16</v>
      </c>
      <c r="B12" s="126"/>
      <c r="C12" s="127"/>
      <c r="D12" s="126"/>
      <c r="E12" s="127"/>
      <c r="F12" s="126"/>
      <c r="G12" s="127"/>
      <c r="H12" s="126"/>
      <c r="I12" s="127"/>
      <c r="J12" s="137" t="s">
        <v>16</v>
      </c>
      <c r="K12" s="126"/>
      <c r="L12" s="127"/>
      <c r="M12" s="126"/>
      <c r="N12" s="128"/>
      <c r="O12" s="126"/>
      <c r="P12" s="128"/>
      <c r="Q12" s="129"/>
      <c r="R12" s="136"/>
      <c r="S12" s="84"/>
      <c r="T12" s="136"/>
      <c r="U12" s="84"/>
      <c r="V12" s="130"/>
      <c r="W12" s="129"/>
      <c r="X12" s="130"/>
      <c r="Y12" s="129"/>
      <c r="Z12" s="130"/>
    </row>
    <row r="13" spans="1:26" x14ac:dyDescent="0.2">
      <c r="A13" s="138" t="s">
        <v>2</v>
      </c>
      <c r="B13" s="125">
        <v>1</v>
      </c>
      <c r="C13" s="131">
        <v>0</v>
      </c>
      <c r="D13" s="125">
        <v>1</v>
      </c>
      <c r="E13" s="131">
        <v>0</v>
      </c>
      <c r="F13" s="125">
        <v>1</v>
      </c>
      <c r="G13" s="131">
        <v>0</v>
      </c>
      <c r="H13" s="125">
        <v>2</v>
      </c>
      <c r="I13" s="131">
        <v>0</v>
      </c>
      <c r="J13" s="138" t="s">
        <v>2</v>
      </c>
      <c r="K13" s="125">
        <v>1</v>
      </c>
      <c r="L13" s="131">
        <v>0</v>
      </c>
      <c r="M13" s="125">
        <v>2</v>
      </c>
      <c r="N13" s="132">
        <v>0</v>
      </c>
      <c r="O13" s="125">
        <v>2</v>
      </c>
      <c r="P13" s="132">
        <v>0</v>
      </c>
      <c r="Q13" s="133">
        <v>3</v>
      </c>
      <c r="R13" s="134">
        <v>0</v>
      </c>
      <c r="S13" s="133">
        <v>1</v>
      </c>
      <c r="T13" s="134">
        <v>0</v>
      </c>
      <c r="U13" s="133">
        <v>0</v>
      </c>
      <c r="V13" s="183">
        <v>0</v>
      </c>
      <c r="W13" s="135">
        <v>1</v>
      </c>
      <c r="X13" s="183">
        <v>0</v>
      </c>
      <c r="Y13" s="135">
        <v>3</v>
      </c>
      <c r="Z13" s="183">
        <v>0</v>
      </c>
    </row>
    <row r="14" spans="1:26" x14ac:dyDescent="0.2">
      <c r="A14" s="138" t="s">
        <v>4</v>
      </c>
      <c r="B14" s="125">
        <v>1</v>
      </c>
      <c r="C14" s="131">
        <v>0</v>
      </c>
      <c r="D14" s="125">
        <v>1</v>
      </c>
      <c r="E14" s="131">
        <v>0</v>
      </c>
      <c r="F14" s="125">
        <v>2</v>
      </c>
      <c r="G14" s="131">
        <v>0</v>
      </c>
      <c r="H14" s="125">
        <v>0</v>
      </c>
      <c r="I14" s="131">
        <v>0</v>
      </c>
      <c r="J14" s="138" t="s">
        <v>4</v>
      </c>
      <c r="K14" s="125">
        <v>2</v>
      </c>
      <c r="L14" s="131">
        <v>0</v>
      </c>
      <c r="M14" s="125">
        <v>3</v>
      </c>
      <c r="N14" s="132">
        <v>0</v>
      </c>
      <c r="O14" s="125">
        <v>2</v>
      </c>
      <c r="P14" s="132">
        <v>0</v>
      </c>
      <c r="Q14" s="133">
        <v>1</v>
      </c>
      <c r="R14" s="134">
        <v>0</v>
      </c>
      <c r="S14" s="133">
        <v>0</v>
      </c>
      <c r="T14" s="134">
        <v>0</v>
      </c>
      <c r="U14" s="133">
        <v>0</v>
      </c>
      <c r="V14" s="183">
        <v>0</v>
      </c>
      <c r="W14" s="135">
        <v>3</v>
      </c>
      <c r="X14" s="183">
        <v>0</v>
      </c>
      <c r="Y14" s="135">
        <v>0</v>
      </c>
      <c r="Z14" s="183">
        <v>0</v>
      </c>
    </row>
    <row r="15" spans="1:26" x14ac:dyDescent="0.2">
      <c r="A15" s="138" t="s">
        <v>5</v>
      </c>
      <c r="B15" s="125">
        <v>1</v>
      </c>
      <c r="C15" s="131">
        <v>0</v>
      </c>
      <c r="D15" s="125">
        <v>1</v>
      </c>
      <c r="E15" s="131">
        <v>0</v>
      </c>
      <c r="F15" s="125">
        <v>0</v>
      </c>
      <c r="G15" s="131">
        <v>0</v>
      </c>
      <c r="H15" s="125">
        <v>1</v>
      </c>
      <c r="I15" s="131">
        <v>0</v>
      </c>
      <c r="J15" s="138" t="s">
        <v>5</v>
      </c>
      <c r="K15" s="125">
        <v>1</v>
      </c>
      <c r="L15" s="131">
        <v>0</v>
      </c>
      <c r="M15" s="125">
        <v>1</v>
      </c>
      <c r="N15" s="132">
        <v>0</v>
      </c>
      <c r="O15" s="125">
        <v>1</v>
      </c>
      <c r="P15" s="132">
        <v>0</v>
      </c>
      <c r="Q15" s="133">
        <v>0</v>
      </c>
      <c r="R15" s="134">
        <v>0</v>
      </c>
      <c r="S15" s="133">
        <v>0</v>
      </c>
      <c r="T15" s="134">
        <v>0</v>
      </c>
      <c r="U15" s="133">
        <v>2</v>
      </c>
      <c r="V15" s="183">
        <v>0</v>
      </c>
      <c r="W15" s="135">
        <v>0</v>
      </c>
      <c r="X15" s="183">
        <v>0</v>
      </c>
      <c r="Y15" s="135">
        <v>0</v>
      </c>
      <c r="Z15" s="183">
        <v>0</v>
      </c>
    </row>
    <row r="16" spans="1:26" x14ac:dyDescent="0.2">
      <c r="A16" s="138" t="s">
        <v>6</v>
      </c>
      <c r="B16" s="125">
        <v>1</v>
      </c>
      <c r="C16" s="131">
        <v>0</v>
      </c>
      <c r="D16" s="125">
        <v>0</v>
      </c>
      <c r="E16" s="131">
        <v>0</v>
      </c>
      <c r="F16" s="125">
        <v>0</v>
      </c>
      <c r="G16" s="131">
        <v>0</v>
      </c>
      <c r="H16" s="125">
        <v>0</v>
      </c>
      <c r="I16" s="131">
        <v>0</v>
      </c>
      <c r="J16" s="138" t="s">
        <v>6</v>
      </c>
      <c r="K16" s="125">
        <v>2</v>
      </c>
      <c r="L16" s="131">
        <v>0</v>
      </c>
      <c r="M16" s="125">
        <v>1</v>
      </c>
      <c r="N16" s="132">
        <v>0</v>
      </c>
      <c r="O16" s="125">
        <v>0</v>
      </c>
      <c r="P16" s="132">
        <v>0</v>
      </c>
      <c r="Q16" s="133">
        <v>1</v>
      </c>
      <c r="R16" s="134">
        <v>0</v>
      </c>
      <c r="S16" s="133">
        <v>2</v>
      </c>
      <c r="T16" s="134">
        <v>0</v>
      </c>
      <c r="U16" s="133">
        <v>0</v>
      </c>
      <c r="V16" s="183">
        <v>0</v>
      </c>
      <c r="W16" s="135">
        <v>0</v>
      </c>
      <c r="X16" s="183">
        <v>0</v>
      </c>
      <c r="Y16" s="135">
        <v>4</v>
      </c>
      <c r="Z16" s="183">
        <v>0</v>
      </c>
    </row>
    <row r="17" spans="1:26" x14ac:dyDescent="0.2">
      <c r="A17" s="138" t="s">
        <v>9</v>
      </c>
      <c r="B17" s="125">
        <v>0</v>
      </c>
      <c r="C17" s="131">
        <v>0</v>
      </c>
      <c r="D17" s="125">
        <v>0</v>
      </c>
      <c r="E17" s="131">
        <v>0</v>
      </c>
      <c r="F17" s="125">
        <v>0</v>
      </c>
      <c r="G17" s="131">
        <v>0</v>
      </c>
      <c r="H17" s="125">
        <v>0</v>
      </c>
      <c r="I17" s="131">
        <v>0</v>
      </c>
      <c r="J17" s="138" t="s">
        <v>9</v>
      </c>
      <c r="K17" s="125">
        <v>0</v>
      </c>
      <c r="L17" s="131">
        <v>0</v>
      </c>
      <c r="M17" s="125">
        <v>0</v>
      </c>
      <c r="N17" s="132">
        <v>0</v>
      </c>
      <c r="O17" s="125">
        <v>0</v>
      </c>
      <c r="P17" s="132">
        <v>0</v>
      </c>
      <c r="Q17" s="133">
        <v>0</v>
      </c>
      <c r="R17" s="134">
        <v>0</v>
      </c>
      <c r="S17" s="133">
        <v>0</v>
      </c>
      <c r="T17" s="134">
        <v>0</v>
      </c>
      <c r="U17" s="133">
        <v>0</v>
      </c>
      <c r="V17" s="183">
        <v>0</v>
      </c>
      <c r="W17" s="135">
        <v>0</v>
      </c>
      <c r="X17" s="183">
        <v>0</v>
      </c>
      <c r="Y17" s="135">
        <v>0</v>
      </c>
      <c r="Z17" s="183">
        <v>0</v>
      </c>
    </row>
    <row r="18" spans="1:26" x14ac:dyDescent="0.2">
      <c r="A18" s="112" t="s">
        <v>10</v>
      </c>
      <c r="B18" s="73">
        <v>4</v>
      </c>
      <c r="C18" s="90">
        <v>0</v>
      </c>
      <c r="D18" s="73">
        <f>SUM(D13:D17)</f>
        <v>3</v>
      </c>
      <c r="E18" s="90">
        <v>0</v>
      </c>
      <c r="F18" s="73">
        <f>SUM(F13:F17)</f>
        <v>3</v>
      </c>
      <c r="G18" s="90">
        <v>0</v>
      </c>
      <c r="H18" s="73">
        <f>SUM(H13:H17)</f>
        <v>3</v>
      </c>
      <c r="I18" s="90">
        <f>SUM(I13:I17)</f>
        <v>0</v>
      </c>
      <c r="J18" s="112" t="s">
        <v>10</v>
      </c>
      <c r="K18" s="73">
        <v>6</v>
      </c>
      <c r="L18" s="131">
        <v>0</v>
      </c>
      <c r="M18" s="73">
        <f>SUM(M13:M17)</f>
        <v>7</v>
      </c>
      <c r="N18" s="75">
        <f>SUM(N13:N17)</f>
        <v>0</v>
      </c>
      <c r="O18" s="73">
        <f>SUM(O13:O17)</f>
        <v>5</v>
      </c>
      <c r="P18" s="75">
        <f>SUM(P13:P17)</f>
        <v>0</v>
      </c>
      <c r="Q18" s="82">
        <f>SUM(Q13:Q17)</f>
        <v>5</v>
      </c>
      <c r="R18" s="83">
        <f t="shared" ref="R18:Z18" si="1">SUM(R13:R17)</f>
        <v>0</v>
      </c>
      <c r="S18" s="82">
        <f t="shared" si="1"/>
        <v>3</v>
      </c>
      <c r="T18" s="83">
        <f t="shared" si="1"/>
        <v>0</v>
      </c>
      <c r="U18" s="82">
        <f t="shared" si="1"/>
        <v>2</v>
      </c>
      <c r="V18" s="83">
        <f t="shared" si="1"/>
        <v>0</v>
      </c>
      <c r="W18" s="82">
        <f t="shared" si="1"/>
        <v>4</v>
      </c>
      <c r="X18" s="83">
        <f t="shared" si="1"/>
        <v>0</v>
      </c>
      <c r="Y18" s="82">
        <f t="shared" si="1"/>
        <v>7</v>
      </c>
      <c r="Z18" s="83">
        <f t="shared" si="1"/>
        <v>0</v>
      </c>
    </row>
    <row r="19" spans="1:26" ht="18" x14ac:dyDescent="0.25">
      <c r="A19" s="137" t="s">
        <v>198</v>
      </c>
      <c r="B19" s="126"/>
      <c r="C19" s="127"/>
      <c r="D19" s="126"/>
      <c r="E19" s="127"/>
      <c r="F19" s="126"/>
      <c r="G19" s="127"/>
      <c r="H19" s="126"/>
      <c r="I19" s="127"/>
      <c r="J19" s="137" t="s">
        <v>33</v>
      </c>
      <c r="K19" s="126"/>
      <c r="L19" s="127"/>
      <c r="M19" s="126"/>
      <c r="N19" s="128"/>
      <c r="O19" s="126"/>
      <c r="P19" s="128"/>
      <c r="Q19" s="129"/>
      <c r="R19" s="130"/>
      <c r="S19" s="129"/>
      <c r="T19" s="130"/>
      <c r="U19" s="129"/>
      <c r="V19" s="130"/>
      <c r="W19" s="129"/>
      <c r="X19" s="130"/>
      <c r="Y19" s="129"/>
      <c r="Z19" s="130"/>
    </row>
    <row r="20" spans="1:26" x14ac:dyDescent="0.2">
      <c r="A20" s="138" t="s">
        <v>2</v>
      </c>
      <c r="B20" s="125">
        <v>9</v>
      </c>
      <c r="C20" s="131">
        <v>0</v>
      </c>
      <c r="D20" s="125">
        <v>4</v>
      </c>
      <c r="E20" s="131">
        <v>0</v>
      </c>
      <c r="F20" s="125">
        <v>3</v>
      </c>
      <c r="G20" s="131">
        <v>0</v>
      </c>
      <c r="H20" s="125">
        <v>7</v>
      </c>
      <c r="I20" s="131">
        <v>0</v>
      </c>
      <c r="J20" s="138" t="s">
        <v>2</v>
      </c>
      <c r="K20" s="125">
        <v>7</v>
      </c>
      <c r="L20" s="131">
        <v>0</v>
      </c>
      <c r="M20" s="125">
        <v>14</v>
      </c>
      <c r="N20" s="132">
        <v>0</v>
      </c>
      <c r="O20" s="125">
        <v>12</v>
      </c>
      <c r="P20" s="132">
        <v>0</v>
      </c>
      <c r="Q20" s="133">
        <v>15</v>
      </c>
      <c r="R20" s="134">
        <v>0</v>
      </c>
      <c r="S20" s="133">
        <v>13</v>
      </c>
      <c r="T20" s="134">
        <v>0</v>
      </c>
      <c r="U20" s="133">
        <v>6</v>
      </c>
      <c r="V20" s="183">
        <v>0</v>
      </c>
      <c r="W20" s="135">
        <v>15</v>
      </c>
      <c r="X20" s="183">
        <v>0</v>
      </c>
      <c r="Y20" s="135">
        <v>10</v>
      </c>
      <c r="Z20" s="183">
        <v>0</v>
      </c>
    </row>
    <row r="21" spans="1:26" x14ac:dyDescent="0.2">
      <c r="A21" s="138" t="s">
        <v>4</v>
      </c>
      <c r="B21" s="125">
        <v>3</v>
      </c>
      <c r="C21" s="131">
        <v>0</v>
      </c>
      <c r="D21" s="125">
        <v>3</v>
      </c>
      <c r="E21" s="131">
        <v>0</v>
      </c>
      <c r="F21" s="125">
        <v>7</v>
      </c>
      <c r="G21" s="131">
        <v>0</v>
      </c>
      <c r="H21" s="125">
        <v>8</v>
      </c>
      <c r="I21" s="131">
        <v>0</v>
      </c>
      <c r="J21" s="138" t="s">
        <v>4</v>
      </c>
      <c r="K21" s="125">
        <v>12</v>
      </c>
      <c r="L21" s="131">
        <v>0</v>
      </c>
      <c r="M21" s="125">
        <v>10</v>
      </c>
      <c r="N21" s="132">
        <v>0</v>
      </c>
      <c r="O21" s="125">
        <v>14</v>
      </c>
      <c r="P21" s="132">
        <v>0</v>
      </c>
      <c r="Q21" s="133">
        <v>10</v>
      </c>
      <c r="R21" s="134">
        <v>1</v>
      </c>
      <c r="S21" s="133">
        <v>7</v>
      </c>
      <c r="T21" s="134">
        <v>0</v>
      </c>
      <c r="U21" s="133">
        <v>12</v>
      </c>
      <c r="V21" s="183">
        <v>0</v>
      </c>
      <c r="W21" s="135">
        <v>6</v>
      </c>
      <c r="X21" s="183">
        <v>0</v>
      </c>
      <c r="Y21" s="135">
        <v>7</v>
      </c>
      <c r="Z21" s="183">
        <v>0</v>
      </c>
    </row>
    <row r="22" spans="1:26" x14ac:dyDescent="0.2">
      <c r="A22" s="138" t="s">
        <v>5</v>
      </c>
      <c r="B22" s="125">
        <v>1</v>
      </c>
      <c r="C22" s="131">
        <v>0</v>
      </c>
      <c r="D22" s="125">
        <v>7</v>
      </c>
      <c r="E22" s="131">
        <v>0</v>
      </c>
      <c r="F22" s="125">
        <v>7</v>
      </c>
      <c r="G22" s="131">
        <v>0</v>
      </c>
      <c r="H22" s="125">
        <v>8</v>
      </c>
      <c r="I22" s="131">
        <v>0</v>
      </c>
      <c r="J22" s="138" t="s">
        <v>5</v>
      </c>
      <c r="K22" s="125">
        <v>12</v>
      </c>
      <c r="L22" s="131">
        <v>0</v>
      </c>
      <c r="M22" s="125">
        <v>13</v>
      </c>
      <c r="N22" s="132">
        <v>0</v>
      </c>
      <c r="O22" s="125">
        <v>9</v>
      </c>
      <c r="P22" s="132">
        <v>0</v>
      </c>
      <c r="Q22" s="133">
        <v>7</v>
      </c>
      <c r="R22" s="134">
        <v>0</v>
      </c>
      <c r="S22" s="133">
        <v>11</v>
      </c>
      <c r="T22" s="134">
        <v>0</v>
      </c>
      <c r="U22" s="133">
        <v>7</v>
      </c>
      <c r="V22" s="183">
        <v>0</v>
      </c>
      <c r="W22" s="135">
        <v>8</v>
      </c>
      <c r="X22" s="183">
        <v>0</v>
      </c>
      <c r="Y22" s="135">
        <v>9</v>
      </c>
      <c r="Z22" s="183">
        <v>0</v>
      </c>
    </row>
    <row r="23" spans="1:26" x14ac:dyDescent="0.2">
      <c r="A23" s="138" t="s">
        <v>6</v>
      </c>
      <c r="B23" s="125">
        <v>7</v>
      </c>
      <c r="C23" s="131">
        <v>0</v>
      </c>
      <c r="D23" s="125">
        <v>6</v>
      </c>
      <c r="E23" s="131">
        <v>0</v>
      </c>
      <c r="F23" s="125">
        <v>10</v>
      </c>
      <c r="G23" s="131">
        <v>0</v>
      </c>
      <c r="H23" s="125">
        <v>8</v>
      </c>
      <c r="I23" s="131">
        <v>0</v>
      </c>
      <c r="J23" s="138" t="s">
        <v>6</v>
      </c>
      <c r="K23" s="125">
        <v>13</v>
      </c>
      <c r="L23" s="131">
        <v>0</v>
      </c>
      <c r="M23" s="125">
        <v>9</v>
      </c>
      <c r="N23" s="132">
        <v>0</v>
      </c>
      <c r="O23" s="125">
        <v>7</v>
      </c>
      <c r="P23" s="132">
        <v>0</v>
      </c>
      <c r="Q23" s="133">
        <v>11</v>
      </c>
      <c r="R23" s="134">
        <v>0</v>
      </c>
      <c r="S23" s="133">
        <v>6</v>
      </c>
      <c r="T23" s="134">
        <v>0</v>
      </c>
      <c r="U23" s="133">
        <v>5</v>
      </c>
      <c r="V23" s="183">
        <v>0</v>
      </c>
      <c r="W23" s="135">
        <v>7</v>
      </c>
      <c r="X23" s="183">
        <v>0</v>
      </c>
      <c r="Y23" s="135">
        <v>4</v>
      </c>
      <c r="Z23" s="183">
        <v>0</v>
      </c>
    </row>
    <row r="24" spans="1:26" x14ac:dyDescent="0.2">
      <c r="A24" s="138" t="s">
        <v>9</v>
      </c>
      <c r="B24" s="125">
        <v>0</v>
      </c>
      <c r="C24" s="131">
        <v>0</v>
      </c>
      <c r="D24" s="125">
        <v>0</v>
      </c>
      <c r="E24" s="131">
        <v>0</v>
      </c>
      <c r="F24" s="125">
        <v>0</v>
      </c>
      <c r="G24" s="131">
        <v>0</v>
      </c>
      <c r="H24" s="125">
        <v>0</v>
      </c>
      <c r="I24" s="131">
        <v>0</v>
      </c>
      <c r="J24" s="138" t="s">
        <v>9</v>
      </c>
      <c r="K24" s="125">
        <v>0</v>
      </c>
      <c r="L24" s="131">
        <v>0</v>
      </c>
      <c r="M24" s="125">
        <v>0</v>
      </c>
      <c r="N24" s="132">
        <v>0</v>
      </c>
      <c r="O24" s="125">
        <v>0</v>
      </c>
      <c r="P24" s="132">
        <v>0</v>
      </c>
      <c r="Q24" s="133">
        <v>0</v>
      </c>
      <c r="R24" s="134">
        <v>0</v>
      </c>
      <c r="S24" s="133">
        <v>0</v>
      </c>
      <c r="T24" s="134">
        <v>0</v>
      </c>
      <c r="U24" s="133">
        <v>0</v>
      </c>
      <c r="V24" s="183">
        <v>0</v>
      </c>
      <c r="W24" s="135">
        <v>0</v>
      </c>
      <c r="X24" s="183">
        <v>0</v>
      </c>
      <c r="Y24" s="135">
        <v>0</v>
      </c>
      <c r="Z24" s="183">
        <v>0</v>
      </c>
    </row>
    <row r="25" spans="1:26" x14ac:dyDescent="0.2">
      <c r="A25" s="112" t="s">
        <v>10</v>
      </c>
      <c r="B25" s="73">
        <v>20</v>
      </c>
      <c r="C25" s="90">
        <v>0</v>
      </c>
      <c r="D25" s="73">
        <f>SUM(D20:D24)</f>
        <v>20</v>
      </c>
      <c r="E25" s="90">
        <v>0</v>
      </c>
      <c r="F25" s="73">
        <f>SUM(F20:F24)</f>
        <v>27</v>
      </c>
      <c r="G25" s="90">
        <v>0</v>
      </c>
      <c r="H25" s="73">
        <f>SUM(H20:H24)</f>
        <v>31</v>
      </c>
      <c r="I25" s="90">
        <f>SUM(I20:I24)</f>
        <v>0</v>
      </c>
      <c r="J25" s="112" t="s">
        <v>10</v>
      </c>
      <c r="K25" s="73">
        <v>44</v>
      </c>
      <c r="L25" s="131">
        <v>0</v>
      </c>
      <c r="M25" s="73">
        <f>SUM(M20:M24)</f>
        <v>46</v>
      </c>
      <c r="N25" s="75">
        <f>SUM(N20:N24)</f>
        <v>0</v>
      </c>
      <c r="O25" s="73">
        <f>SUM(O20:O24)</f>
        <v>42</v>
      </c>
      <c r="P25" s="75">
        <f>SUM(P20:P24)</f>
        <v>0</v>
      </c>
      <c r="Q25" s="82">
        <f>SUM(Q20:Q24)</f>
        <v>43</v>
      </c>
      <c r="R25" s="83">
        <f t="shared" ref="R25:Z25" si="2">SUM(R20:R24)</f>
        <v>1</v>
      </c>
      <c r="S25" s="82">
        <f t="shared" si="2"/>
        <v>37</v>
      </c>
      <c r="T25" s="83">
        <f t="shared" si="2"/>
        <v>0</v>
      </c>
      <c r="U25" s="82">
        <f t="shared" si="2"/>
        <v>30</v>
      </c>
      <c r="V25" s="83">
        <f t="shared" si="2"/>
        <v>0</v>
      </c>
      <c r="W25" s="82">
        <f t="shared" si="2"/>
        <v>36</v>
      </c>
      <c r="X25" s="83">
        <f t="shared" si="2"/>
        <v>0</v>
      </c>
      <c r="Y25" s="82">
        <f t="shared" si="2"/>
        <v>30</v>
      </c>
      <c r="Z25" s="83">
        <f t="shared" si="2"/>
        <v>0</v>
      </c>
    </row>
    <row r="26" spans="1:26" ht="18" x14ac:dyDescent="0.25">
      <c r="A26" s="137" t="s">
        <v>199</v>
      </c>
      <c r="B26" s="126"/>
      <c r="C26" s="127"/>
      <c r="D26" s="126"/>
      <c r="E26" s="127"/>
      <c r="F26" s="126"/>
      <c r="G26" s="127"/>
      <c r="H26" s="126"/>
      <c r="I26" s="127"/>
      <c r="J26" s="137" t="s">
        <v>17</v>
      </c>
      <c r="K26" s="126"/>
      <c r="L26" s="127"/>
      <c r="M26" s="126"/>
      <c r="N26" s="128"/>
      <c r="O26" s="126"/>
      <c r="P26" s="128"/>
      <c r="Q26" s="129"/>
      <c r="R26" s="130"/>
      <c r="S26" s="129"/>
      <c r="T26" s="130"/>
      <c r="U26" s="129"/>
      <c r="V26" s="130"/>
      <c r="W26" s="129"/>
      <c r="X26" s="130"/>
      <c r="Y26" s="129"/>
      <c r="Z26" s="130"/>
    </row>
    <row r="27" spans="1:26" x14ac:dyDescent="0.2">
      <c r="A27" s="138" t="s">
        <v>2</v>
      </c>
      <c r="B27" s="125">
        <v>13</v>
      </c>
      <c r="C27" s="131">
        <v>0</v>
      </c>
      <c r="D27" s="125">
        <v>18</v>
      </c>
      <c r="E27" s="131">
        <v>0</v>
      </c>
      <c r="F27" s="125">
        <v>19</v>
      </c>
      <c r="G27" s="131">
        <v>0</v>
      </c>
      <c r="H27" s="125">
        <v>15</v>
      </c>
      <c r="I27" s="131">
        <v>0</v>
      </c>
      <c r="J27" s="138" t="s">
        <v>2</v>
      </c>
      <c r="K27" s="125">
        <v>29</v>
      </c>
      <c r="L27" s="131">
        <v>0</v>
      </c>
      <c r="M27" s="125">
        <v>12</v>
      </c>
      <c r="N27" s="132">
        <v>0</v>
      </c>
      <c r="O27" s="125">
        <v>14</v>
      </c>
      <c r="P27" s="132">
        <v>1</v>
      </c>
      <c r="Q27" s="133">
        <v>15</v>
      </c>
      <c r="R27" s="134">
        <v>0</v>
      </c>
      <c r="S27" s="133">
        <v>21</v>
      </c>
      <c r="T27" s="134">
        <v>0</v>
      </c>
      <c r="U27" s="133">
        <v>37</v>
      </c>
      <c r="V27" s="183">
        <v>0</v>
      </c>
      <c r="W27" s="135">
        <v>15</v>
      </c>
      <c r="X27" s="183">
        <v>0</v>
      </c>
      <c r="Y27" s="135">
        <v>10</v>
      </c>
      <c r="Z27" s="183">
        <v>0</v>
      </c>
    </row>
    <row r="28" spans="1:26" x14ac:dyDescent="0.2">
      <c r="A28" s="138" t="s">
        <v>4</v>
      </c>
      <c r="B28" s="125">
        <v>16</v>
      </c>
      <c r="C28" s="131">
        <v>1</v>
      </c>
      <c r="D28" s="125">
        <v>11</v>
      </c>
      <c r="E28" s="131">
        <v>0</v>
      </c>
      <c r="F28" s="125">
        <v>11</v>
      </c>
      <c r="G28" s="131">
        <v>0</v>
      </c>
      <c r="H28" s="125">
        <v>18</v>
      </c>
      <c r="I28" s="131">
        <v>0</v>
      </c>
      <c r="J28" s="138" t="s">
        <v>4</v>
      </c>
      <c r="K28" s="125">
        <v>14</v>
      </c>
      <c r="L28" s="131">
        <v>0</v>
      </c>
      <c r="M28" s="125">
        <v>10</v>
      </c>
      <c r="N28" s="132">
        <v>0</v>
      </c>
      <c r="O28" s="125">
        <v>16</v>
      </c>
      <c r="P28" s="132">
        <v>0</v>
      </c>
      <c r="Q28" s="133">
        <v>20</v>
      </c>
      <c r="R28" s="134">
        <v>0</v>
      </c>
      <c r="S28" s="133">
        <v>31</v>
      </c>
      <c r="T28" s="134">
        <v>0</v>
      </c>
      <c r="U28" s="133">
        <v>10</v>
      </c>
      <c r="V28" s="183">
        <v>0</v>
      </c>
      <c r="W28" s="135">
        <v>9</v>
      </c>
      <c r="X28" s="183">
        <v>1</v>
      </c>
      <c r="Y28" s="135">
        <v>6</v>
      </c>
      <c r="Z28" s="183">
        <v>1</v>
      </c>
    </row>
    <row r="29" spans="1:26" x14ac:dyDescent="0.2">
      <c r="A29" s="138" t="s">
        <v>5</v>
      </c>
      <c r="B29" s="125">
        <v>5</v>
      </c>
      <c r="C29" s="131">
        <v>1</v>
      </c>
      <c r="D29" s="125">
        <v>9</v>
      </c>
      <c r="E29" s="131">
        <v>0</v>
      </c>
      <c r="F29" s="125">
        <v>17</v>
      </c>
      <c r="G29" s="131">
        <v>0</v>
      </c>
      <c r="H29" s="125">
        <v>10</v>
      </c>
      <c r="I29" s="131">
        <v>0</v>
      </c>
      <c r="J29" s="138" t="s">
        <v>5</v>
      </c>
      <c r="K29" s="125">
        <v>6</v>
      </c>
      <c r="L29" s="131">
        <v>0</v>
      </c>
      <c r="M29" s="125">
        <v>11</v>
      </c>
      <c r="N29" s="132">
        <v>0</v>
      </c>
      <c r="O29" s="125">
        <v>13</v>
      </c>
      <c r="P29" s="132">
        <v>0</v>
      </c>
      <c r="Q29" s="133">
        <v>21</v>
      </c>
      <c r="R29" s="134">
        <v>0</v>
      </c>
      <c r="S29" s="133">
        <v>7</v>
      </c>
      <c r="T29" s="134">
        <v>0</v>
      </c>
      <c r="U29" s="133">
        <v>7</v>
      </c>
      <c r="V29" s="183">
        <v>0</v>
      </c>
      <c r="W29" s="135">
        <v>7</v>
      </c>
      <c r="X29" s="183">
        <v>0</v>
      </c>
      <c r="Y29" s="135">
        <v>10</v>
      </c>
      <c r="Z29" s="183">
        <v>0</v>
      </c>
    </row>
    <row r="30" spans="1:26" x14ac:dyDescent="0.2">
      <c r="A30" s="138" t="s">
        <v>6</v>
      </c>
      <c r="B30" s="125">
        <v>8</v>
      </c>
      <c r="C30" s="131">
        <v>0</v>
      </c>
      <c r="D30" s="125">
        <v>11</v>
      </c>
      <c r="E30" s="131">
        <v>0</v>
      </c>
      <c r="F30" s="125">
        <v>9</v>
      </c>
      <c r="G30" s="131">
        <v>0</v>
      </c>
      <c r="H30" s="125">
        <v>2</v>
      </c>
      <c r="I30" s="131">
        <v>0</v>
      </c>
      <c r="J30" s="138" t="s">
        <v>6</v>
      </c>
      <c r="K30" s="125">
        <v>10</v>
      </c>
      <c r="L30" s="131">
        <v>0</v>
      </c>
      <c r="M30" s="125">
        <v>15</v>
      </c>
      <c r="N30" s="132">
        <v>0</v>
      </c>
      <c r="O30" s="125">
        <v>22</v>
      </c>
      <c r="P30" s="132">
        <v>0</v>
      </c>
      <c r="Q30" s="133">
        <v>7</v>
      </c>
      <c r="R30" s="134">
        <v>0</v>
      </c>
      <c r="S30" s="133">
        <v>12</v>
      </c>
      <c r="T30" s="134">
        <v>0</v>
      </c>
      <c r="U30" s="133">
        <v>7</v>
      </c>
      <c r="V30" s="183">
        <v>0</v>
      </c>
      <c r="W30" s="135">
        <v>9</v>
      </c>
      <c r="X30" s="183">
        <v>0</v>
      </c>
      <c r="Y30" s="135">
        <v>6</v>
      </c>
      <c r="Z30" s="183">
        <v>0</v>
      </c>
    </row>
    <row r="31" spans="1:26" x14ac:dyDescent="0.2">
      <c r="A31" s="138" t="s">
        <v>9</v>
      </c>
      <c r="B31" s="125">
        <v>0</v>
      </c>
      <c r="C31" s="131">
        <v>0</v>
      </c>
      <c r="D31" s="125">
        <v>0</v>
      </c>
      <c r="E31" s="131">
        <v>0</v>
      </c>
      <c r="F31" s="125">
        <v>0</v>
      </c>
      <c r="G31" s="131">
        <v>0</v>
      </c>
      <c r="H31" s="125">
        <v>0</v>
      </c>
      <c r="I31" s="131">
        <v>0</v>
      </c>
      <c r="J31" s="138" t="s">
        <v>9</v>
      </c>
      <c r="K31" s="125">
        <v>0</v>
      </c>
      <c r="L31" s="131">
        <v>0</v>
      </c>
      <c r="M31" s="125">
        <v>0</v>
      </c>
      <c r="N31" s="132">
        <v>0</v>
      </c>
      <c r="O31" s="125">
        <v>0</v>
      </c>
      <c r="P31" s="132">
        <v>0</v>
      </c>
      <c r="Q31" s="133">
        <v>0</v>
      </c>
      <c r="R31" s="134">
        <v>0</v>
      </c>
      <c r="S31" s="133">
        <v>1</v>
      </c>
      <c r="T31" s="134">
        <v>0</v>
      </c>
      <c r="U31" s="133">
        <v>0</v>
      </c>
      <c r="V31" s="183">
        <v>1</v>
      </c>
      <c r="W31" s="135">
        <v>0</v>
      </c>
      <c r="X31" s="183">
        <v>1</v>
      </c>
      <c r="Y31" s="135">
        <v>0</v>
      </c>
      <c r="Z31" s="183">
        <v>0</v>
      </c>
    </row>
    <row r="32" spans="1:26" x14ac:dyDescent="0.2">
      <c r="A32" s="112" t="s">
        <v>10</v>
      </c>
      <c r="B32" s="73">
        <v>42</v>
      </c>
      <c r="C32" s="90">
        <v>2</v>
      </c>
      <c r="D32" s="73">
        <f>SUM(D27:D31)</f>
        <v>49</v>
      </c>
      <c r="E32" s="90">
        <v>0</v>
      </c>
      <c r="F32" s="73">
        <f>SUM(F27:F31)</f>
        <v>56</v>
      </c>
      <c r="G32" s="90">
        <v>0</v>
      </c>
      <c r="H32" s="73">
        <f>SUM(H27:H31)</f>
        <v>45</v>
      </c>
      <c r="I32" s="90">
        <f>SUM(I27:I31)</f>
        <v>0</v>
      </c>
      <c r="J32" s="112" t="s">
        <v>10</v>
      </c>
      <c r="K32" s="73">
        <v>59</v>
      </c>
      <c r="L32" s="131">
        <v>0</v>
      </c>
      <c r="M32" s="73">
        <f>SUM(M27:M31)</f>
        <v>48</v>
      </c>
      <c r="N32" s="75">
        <f>SUM(N27:N31)</f>
        <v>0</v>
      </c>
      <c r="O32" s="73">
        <f>SUM(O27:O31)</f>
        <v>65</v>
      </c>
      <c r="P32" s="75">
        <f>SUM(P27:P31)</f>
        <v>1</v>
      </c>
      <c r="Q32" s="82">
        <f>SUM(Q27:Q31)</f>
        <v>63</v>
      </c>
      <c r="R32" s="83">
        <f t="shared" ref="R32:Z32" si="3">SUM(R27:R31)</f>
        <v>0</v>
      </c>
      <c r="S32" s="82">
        <f t="shared" si="3"/>
        <v>72</v>
      </c>
      <c r="T32" s="83">
        <f t="shared" si="3"/>
        <v>0</v>
      </c>
      <c r="U32" s="82">
        <f t="shared" si="3"/>
        <v>61</v>
      </c>
      <c r="V32" s="83">
        <f t="shared" si="3"/>
        <v>1</v>
      </c>
      <c r="W32" s="82">
        <f t="shared" si="3"/>
        <v>40</v>
      </c>
      <c r="X32" s="83">
        <f t="shared" si="3"/>
        <v>2</v>
      </c>
      <c r="Y32" s="82">
        <f t="shared" si="3"/>
        <v>32</v>
      </c>
      <c r="Z32" s="83">
        <f t="shared" si="3"/>
        <v>1</v>
      </c>
    </row>
    <row r="33" spans="1:26" ht="18" x14ac:dyDescent="0.25">
      <c r="A33" s="137" t="s">
        <v>18</v>
      </c>
      <c r="B33" s="126"/>
      <c r="C33" s="127"/>
      <c r="D33" s="126"/>
      <c r="E33" s="127"/>
      <c r="F33" s="126"/>
      <c r="G33" s="127"/>
      <c r="H33" s="126"/>
      <c r="I33" s="127"/>
      <c r="J33" s="137" t="s">
        <v>18</v>
      </c>
      <c r="K33" s="126"/>
      <c r="L33" s="127"/>
      <c r="M33" s="126"/>
      <c r="N33" s="128"/>
      <c r="O33" s="126"/>
      <c r="P33" s="128"/>
      <c r="Q33" s="129"/>
      <c r="R33" s="130"/>
      <c r="S33" s="129"/>
      <c r="T33" s="130"/>
      <c r="U33" s="129"/>
      <c r="V33" s="130"/>
      <c r="W33" s="129"/>
      <c r="X33" s="130"/>
      <c r="Y33" s="129"/>
      <c r="Z33" s="130"/>
    </row>
    <row r="34" spans="1:26" x14ac:dyDescent="0.2">
      <c r="A34" s="138" t="s">
        <v>2</v>
      </c>
      <c r="B34" s="125">
        <v>16</v>
      </c>
      <c r="C34" s="131">
        <v>0</v>
      </c>
      <c r="D34" s="125">
        <v>16</v>
      </c>
      <c r="E34" s="131">
        <v>0</v>
      </c>
      <c r="F34" s="125">
        <v>12</v>
      </c>
      <c r="G34" s="131">
        <v>0</v>
      </c>
      <c r="H34" s="125">
        <v>12</v>
      </c>
      <c r="I34" s="131">
        <v>0</v>
      </c>
      <c r="J34" s="138" t="s">
        <v>2</v>
      </c>
      <c r="K34" s="125">
        <v>10</v>
      </c>
      <c r="L34" s="131">
        <v>0</v>
      </c>
      <c r="M34" s="125">
        <v>8</v>
      </c>
      <c r="N34" s="132">
        <v>0</v>
      </c>
      <c r="O34" s="125">
        <v>2</v>
      </c>
      <c r="P34" s="132">
        <v>0</v>
      </c>
      <c r="Q34" s="133">
        <v>5</v>
      </c>
      <c r="R34" s="134">
        <v>0</v>
      </c>
      <c r="S34" s="133">
        <v>3</v>
      </c>
      <c r="T34" s="134">
        <v>0</v>
      </c>
      <c r="U34" s="133">
        <v>7</v>
      </c>
      <c r="V34" s="183">
        <v>0</v>
      </c>
      <c r="W34" s="135">
        <v>6</v>
      </c>
      <c r="X34" s="183">
        <v>0</v>
      </c>
      <c r="Y34" s="135">
        <v>4</v>
      </c>
      <c r="Z34" s="183">
        <v>0</v>
      </c>
    </row>
    <row r="35" spans="1:26" x14ac:dyDescent="0.2">
      <c r="A35" s="138" t="s">
        <v>4</v>
      </c>
      <c r="B35" s="125">
        <v>11</v>
      </c>
      <c r="C35" s="131">
        <v>0</v>
      </c>
      <c r="D35" s="125">
        <v>9</v>
      </c>
      <c r="E35" s="131">
        <v>0</v>
      </c>
      <c r="F35" s="125">
        <v>11</v>
      </c>
      <c r="G35" s="131">
        <v>0</v>
      </c>
      <c r="H35" s="125">
        <v>11</v>
      </c>
      <c r="I35" s="131">
        <v>0</v>
      </c>
      <c r="J35" s="138" t="s">
        <v>4</v>
      </c>
      <c r="K35" s="125">
        <v>3</v>
      </c>
      <c r="L35" s="131">
        <v>0</v>
      </c>
      <c r="M35" s="125">
        <v>1</v>
      </c>
      <c r="N35" s="132">
        <v>0</v>
      </c>
      <c r="O35" s="125">
        <v>3</v>
      </c>
      <c r="P35" s="132">
        <v>0</v>
      </c>
      <c r="Q35" s="133">
        <v>3</v>
      </c>
      <c r="R35" s="134">
        <v>0</v>
      </c>
      <c r="S35" s="133">
        <v>6</v>
      </c>
      <c r="T35" s="134">
        <v>0</v>
      </c>
      <c r="U35" s="133">
        <v>6</v>
      </c>
      <c r="V35" s="183">
        <v>0</v>
      </c>
      <c r="W35" s="135">
        <v>2</v>
      </c>
      <c r="X35" s="183">
        <v>0</v>
      </c>
      <c r="Y35" s="135">
        <v>6</v>
      </c>
      <c r="Z35" s="183">
        <v>0</v>
      </c>
    </row>
    <row r="36" spans="1:26" x14ac:dyDescent="0.2">
      <c r="A36" s="138" t="s">
        <v>5</v>
      </c>
      <c r="B36" s="125">
        <v>8</v>
      </c>
      <c r="C36" s="131">
        <v>0</v>
      </c>
      <c r="D36" s="125">
        <v>10</v>
      </c>
      <c r="E36" s="131">
        <v>0</v>
      </c>
      <c r="F36" s="125">
        <v>8</v>
      </c>
      <c r="G36" s="131">
        <v>0</v>
      </c>
      <c r="H36" s="125">
        <v>11</v>
      </c>
      <c r="I36" s="131">
        <v>0</v>
      </c>
      <c r="J36" s="138" t="s">
        <v>5</v>
      </c>
      <c r="K36" s="125">
        <v>2</v>
      </c>
      <c r="L36" s="131">
        <v>0</v>
      </c>
      <c r="M36" s="125">
        <v>3</v>
      </c>
      <c r="N36" s="132">
        <v>0</v>
      </c>
      <c r="O36" s="125">
        <v>2</v>
      </c>
      <c r="P36" s="132">
        <v>0</v>
      </c>
      <c r="Q36" s="133">
        <v>4</v>
      </c>
      <c r="R36" s="134">
        <v>0</v>
      </c>
      <c r="S36" s="133">
        <v>3</v>
      </c>
      <c r="T36" s="134">
        <v>0</v>
      </c>
      <c r="U36" s="133">
        <v>3</v>
      </c>
      <c r="V36" s="183">
        <v>0</v>
      </c>
      <c r="W36" s="135">
        <v>3</v>
      </c>
      <c r="X36" s="183">
        <v>0</v>
      </c>
      <c r="Y36" s="135">
        <v>1</v>
      </c>
      <c r="Z36" s="183">
        <v>0</v>
      </c>
    </row>
    <row r="37" spans="1:26" x14ac:dyDescent="0.2">
      <c r="A37" s="138" t="s">
        <v>6</v>
      </c>
      <c r="B37" s="125">
        <v>8</v>
      </c>
      <c r="C37" s="131">
        <v>0</v>
      </c>
      <c r="D37" s="125">
        <v>7</v>
      </c>
      <c r="E37" s="131">
        <v>0</v>
      </c>
      <c r="F37" s="125">
        <v>10</v>
      </c>
      <c r="G37" s="131">
        <v>0</v>
      </c>
      <c r="H37" s="125">
        <v>7</v>
      </c>
      <c r="I37" s="131">
        <v>0</v>
      </c>
      <c r="J37" s="138" t="s">
        <v>6</v>
      </c>
      <c r="K37" s="125">
        <v>2</v>
      </c>
      <c r="L37" s="131">
        <v>0</v>
      </c>
      <c r="M37" s="125">
        <v>2</v>
      </c>
      <c r="N37" s="132">
        <v>0</v>
      </c>
      <c r="O37" s="125">
        <v>3</v>
      </c>
      <c r="P37" s="132">
        <v>0</v>
      </c>
      <c r="Q37" s="133">
        <v>5</v>
      </c>
      <c r="R37" s="134">
        <v>0</v>
      </c>
      <c r="S37" s="133">
        <v>4</v>
      </c>
      <c r="T37" s="134">
        <v>0</v>
      </c>
      <c r="U37" s="133">
        <v>1</v>
      </c>
      <c r="V37" s="183">
        <v>0</v>
      </c>
      <c r="W37" s="135">
        <v>2</v>
      </c>
      <c r="X37" s="183">
        <v>0</v>
      </c>
      <c r="Y37" s="135">
        <v>1</v>
      </c>
      <c r="Z37" s="183">
        <v>0</v>
      </c>
    </row>
    <row r="38" spans="1:26" x14ac:dyDescent="0.2">
      <c r="A38" s="138" t="s">
        <v>9</v>
      </c>
      <c r="B38" s="125">
        <v>0</v>
      </c>
      <c r="C38" s="131">
        <v>0</v>
      </c>
      <c r="D38" s="125">
        <v>0</v>
      </c>
      <c r="E38" s="131">
        <v>0</v>
      </c>
      <c r="F38" s="125">
        <v>0</v>
      </c>
      <c r="G38" s="131">
        <v>0</v>
      </c>
      <c r="H38" s="125">
        <v>0</v>
      </c>
      <c r="I38" s="131">
        <v>0</v>
      </c>
      <c r="J38" s="138" t="s">
        <v>9</v>
      </c>
      <c r="K38" s="125">
        <v>0</v>
      </c>
      <c r="L38" s="131">
        <v>1</v>
      </c>
      <c r="M38" s="125">
        <v>0</v>
      </c>
      <c r="N38" s="132">
        <v>0</v>
      </c>
      <c r="O38" s="125">
        <v>0</v>
      </c>
      <c r="P38" s="132">
        <v>0</v>
      </c>
      <c r="Q38" s="133">
        <v>0</v>
      </c>
      <c r="R38" s="134">
        <v>0</v>
      </c>
      <c r="S38" s="133">
        <v>0</v>
      </c>
      <c r="T38" s="134">
        <v>0</v>
      </c>
      <c r="U38" s="133">
        <v>0</v>
      </c>
      <c r="V38" s="183">
        <v>0</v>
      </c>
      <c r="W38" s="135">
        <v>0</v>
      </c>
      <c r="X38" s="183">
        <v>0</v>
      </c>
      <c r="Y38" s="135">
        <v>0</v>
      </c>
      <c r="Z38" s="183">
        <v>0</v>
      </c>
    </row>
    <row r="39" spans="1:26" x14ac:dyDescent="0.2">
      <c r="A39" s="112" t="s">
        <v>10</v>
      </c>
      <c r="B39" s="73">
        <v>43</v>
      </c>
      <c r="C39" s="90">
        <v>0</v>
      </c>
      <c r="D39" s="73">
        <f>SUM(D34:D38)</f>
        <v>42</v>
      </c>
      <c r="E39" s="90">
        <v>0</v>
      </c>
      <c r="F39" s="73">
        <f>SUM(F34:F38)</f>
        <v>41</v>
      </c>
      <c r="G39" s="90">
        <v>0</v>
      </c>
      <c r="H39" s="73">
        <f>SUM(H34:H38)</f>
        <v>41</v>
      </c>
      <c r="I39" s="90">
        <f>SUM(I34:I38)</f>
        <v>0</v>
      </c>
      <c r="J39" s="112" t="s">
        <v>10</v>
      </c>
      <c r="K39" s="73">
        <v>17</v>
      </c>
      <c r="L39" s="90">
        <v>1</v>
      </c>
      <c r="M39" s="73">
        <f>SUM(M34:M38)</f>
        <v>14</v>
      </c>
      <c r="N39" s="75">
        <f>SUM(N34:N38)</f>
        <v>0</v>
      </c>
      <c r="O39" s="73">
        <f>SUM(O34:O38)</f>
        <v>10</v>
      </c>
      <c r="P39" s="75">
        <f>SUM(P34:P38)</f>
        <v>0</v>
      </c>
      <c r="Q39" s="82">
        <f>SUM(Q34:Q38)</f>
        <v>17</v>
      </c>
      <c r="R39" s="83">
        <f t="shared" ref="R39:Z39" si="4">SUM(R34:R38)</f>
        <v>0</v>
      </c>
      <c r="S39" s="82">
        <f t="shared" si="4"/>
        <v>16</v>
      </c>
      <c r="T39" s="83">
        <f t="shared" si="4"/>
        <v>0</v>
      </c>
      <c r="U39" s="82">
        <f t="shared" si="4"/>
        <v>17</v>
      </c>
      <c r="V39" s="83">
        <f t="shared" si="4"/>
        <v>0</v>
      </c>
      <c r="W39" s="82">
        <f t="shared" si="4"/>
        <v>13</v>
      </c>
      <c r="X39" s="83">
        <f t="shared" si="4"/>
        <v>0</v>
      </c>
      <c r="Y39" s="82">
        <f t="shared" si="4"/>
        <v>12</v>
      </c>
      <c r="Z39" s="83">
        <f t="shared" si="4"/>
        <v>0</v>
      </c>
    </row>
    <row r="40" spans="1:26" ht="18" x14ac:dyDescent="0.25">
      <c r="A40" s="137" t="s">
        <v>201</v>
      </c>
      <c r="B40" s="126"/>
      <c r="C40" s="127"/>
      <c r="D40" s="126"/>
      <c r="E40" s="127"/>
      <c r="F40" s="126"/>
      <c r="G40" s="127"/>
      <c r="H40" s="126"/>
      <c r="I40" s="127"/>
      <c r="J40" s="137" t="s">
        <v>19</v>
      </c>
      <c r="K40" s="126"/>
      <c r="L40" s="127"/>
      <c r="M40" s="126"/>
      <c r="N40" s="128"/>
      <c r="O40" s="126"/>
      <c r="P40" s="128"/>
      <c r="Q40" s="129"/>
      <c r="R40" s="130"/>
      <c r="S40" s="129"/>
      <c r="T40" s="130"/>
      <c r="U40" s="129"/>
      <c r="V40" s="130"/>
      <c r="W40" s="129"/>
      <c r="X40" s="130"/>
      <c r="Y40" s="129"/>
      <c r="Z40" s="130"/>
    </row>
    <row r="41" spans="1:26" x14ac:dyDescent="0.2">
      <c r="A41" s="138" t="s">
        <v>2</v>
      </c>
      <c r="B41" s="125">
        <v>296</v>
      </c>
      <c r="C41" s="131">
        <v>0</v>
      </c>
      <c r="D41" s="125">
        <v>295</v>
      </c>
      <c r="E41" s="131">
        <v>0</v>
      </c>
      <c r="F41" s="125">
        <v>305</v>
      </c>
      <c r="G41" s="131">
        <v>0</v>
      </c>
      <c r="H41" s="125">
        <v>320</v>
      </c>
      <c r="I41" s="131">
        <v>0</v>
      </c>
      <c r="J41" s="138" t="s">
        <v>2</v>
      </c>
      <c r="K41" s="125">
        <v>351</v>
      </c>
      <c r="L41" s="131">
        <v>1</v>
      </c>
      <c r="M41" s="125">
        <v>410</v>
      </c>
      <c r="N41" s="132">
        <v>0</v>
      </c>
      <c r="O41" s="125">
        <v>472</v>
      </c>
      <c r="P41" s="132">
        <v>3</v>
      </c>
      <c r="Q41" s="133">
        <v>422</v>
      </c>
      <c r="R41" s="134">
        <v>3</v>
      </c>
      <c r="S41" s="133">
        <v>512</v>
      </c>
      <c r="T41" s="134">
        <v>3</v>
      </c>
      <c r="U41" s="133">
        <v>491</v>
      </c>
      <c r="V41" s="183">
        <v>0</v>
      </c>
      <c r="W41" s="135">
        <v>455</v>
      </c>
      <c r="X41" s="183">
        <v>1</v>
      </c>
      <c r="Y41" s="135">
        <v>481</v>
      </c>
      <c r="Z41" s="183">
        <v>3</v>
      </c>
    </row>
    <row r="42" spans="1:26" x14ac:dyDescent="0.2">
      <c r="A42" s="138" t="s">
        <v>4</v>
      </c>
      <c r="B42" s="125">
        <v>255</v>
      </c>
      <c r="C42" s="131">
        <v>0</v>
      </c>
      <c r="D42" s="125">
        <v>242</v>
      </c>
      <c r="E42" s="131">
        <v>0</v>
      </c>
      <c r="F42" s="125">
        <v>298</v>
      </c>
      <c r="G42" s="131">
        <v>0</v>
      </c>
      <c r="H42" s="125">
        <v>263</v>
      </c>
      <c r="I42" s="131">
        <v>0</v>
      </c>
      <c r="J42" s="138" t="s">
        <v>4</v>
      </c>
      <c r="K42" s="125">
        <v>392</v>
      </c>
      <c r="L42" s="131">
        <v>1</v>
      </c>
      <c r="M42" s="125">
        <v>419</v>
      </c>
      <c r="N42" s="132">
        <v>1</v>
      </c>
      <c r="O42" s="125">
        <v>384</v>
      </c>
      <c r="P42" s="132">
        <v>0</v>
      </c>
      <c r="Q42" s="133">
        <v>471</v>
      </c>
      <c r="R42" s="134">
        <v>0</v>
      </c>
      <c r="S42" s="133">
        <v>449</v>
      </c>
      <c r="T42" s="134">
        <v>3</v>
      </c>
      <c r="U42" s="133">
        <v>419</v>
      </c>
      <c r="V42" s="183">
        <v>1</v>
      </c>
      <c r="W42" s="135">
        <v>432</v>
      </c>
      <c r="X42" s="183">
        <v>1</v>
      </c>
      <c r="Y42" s="135">
        <v>353</v>
      </c>
      <c r="Z42" s="183">
        <v>1</v>
      </c>
    </row>
    <row r="43" spans="1:26" x14ac:dyDescent="0.2">
      <c r="A43" s="138" t="s">
        <v>5</v>
      </c>
      <c r="B43" s="125">
        <v>212</v>
      </c>
      <c r="C43" s="131">
        <v>5</v>
      </c>
      <c r="D43" s="125">
        <v>276</v>
      </c>
      <c r="E43" s="131">
        <v>2</v>
      </c>
      <c r="F43" s="125">
        <v>265</v>
      </c>
      <c r="G43" s="131">
        <v>1</v>
      </c>
      <c r="H43" s="125">
        <v>312</v>
      </c>
      <c r="I43" s="131">
        <v>6</v>
      </c>
      <c r="J43" s="138" t="s">
        <v>5</v>
      </c>
      <c r="K43" s="125">
        <v>363</v>
      </c>
      <c r="L43" s="131">
        <v>5</v>
      </c>
      <c r="M43" s="125">
        <v>350</v>
      </c>
      <c r="N43" s="132">
        <v>0</v>
      </c>
      <c r="O43" s="125">
        <v>417</v>
      </c>
      <c r="P43" s="132">
        <v>18</v>
      </c>
      <c r="Q43" s="133">
        <v>411</v>
      </c>
      <c r="R43" s="134">
        <v>1</v>
      </c>
      <c r="S43" s="133">
        <v>373</v>
      </c>
      <c r="T43" s="134">
        <v>5</v>
      </c>
      <c r="U43" s="133">
        <v>382</v>
      </c>
      <c r="V43" s="183">
        <v>0</v>
      </c>
      <c r="W43" s="135">
        <v>329</v>
      </c>
      <c r="X43" s="183">
        <v>0</v>
      </c>
      <c r="Y43" s="135">
        <v>283</v>
      </c>
      <c r="Z43" s="183">
        <v>5</v>
      </c>
    </row>
    <row r="44" spans="1:26" x14ac:dyDescent="0.2">
      <c r="A44" s="138" t="s">
        <v>6</v>
      </c>
      <c r="B44" s="125">
        <v>278</v>
      </c>
      <c r="C44" s="131">
        <v>4</v>
      </c>
      <c r="D44" s="125">
        <v>284</v>
      </c>
      <c r="E44" s="131">
        <v>2</v>
      </c>
      <c r="F44" s="125">
        <v>353</v>
      </c>
      <c r="G44" s="131">
        <v>2</v>
      </c>
      <c r="H44" s="125">
        <v>315</v>
      </c>
      <c r="I44" s="131">
        <v>2</v>
      </c>
      <c r="J44" s="138" t="s">
        <v>6</v>
      </c>
      <c r="K44" s="125">
        <v>362</v>
      </c>
      <c r="L44" s="131">
        <v>6</v>
      </c>
      <c r="M44" s="125">
        <v>439</v>
      </c>
      <c r="N44" s="132">
        <v>3</v>
      </c>
      <c r="O44" s="125">
        <v>418</v>
      </c>
      <c r="P44" s="132">
        <v>5</v>
      </c>
      <c r="Q44" s="133">
        <v>393</v>
      </c>
      <c r="R44" s="134">
        <v>1</v>
      </c>
      <c r="S44" s="133">
        <v>394</v>
      </c>
      <c r="T44" s="134">
        <v>2</v>
      </c>
      <c r="U44" s="133">
        <v>342</v>
      </c>
      <c r="V44" s="183">
        <v>0</v>
      </c>
      <c r="W44" s="135">
        <v>276</v>
      </c>
      <c r="X44" s="183">
        <v>6</v>
      </c>
      <c r="Y44" s="135">
        <v>277</v>
      </c>
      <c r="Z44" s="183">
        <v>2</v>
      </c>
    </row>
    <row r="45" spans="1:26" x14ac:dyDescent="0.2">
      <c r="A45" s="138" t="s">
        <v>9</v>
      </c>
      <c r="B45" s="125">
        <v>0</v>
      </c>
      <c r="C45" s="131">
        <v>1</v>
      </c>
      <c r="D45" s="125">
        <v>0</v>
      </c>
      <c r="E45" s="131">
        <v>1</v>
      </c>
      <c r="F45" s="125">
        <v>1</v>
      </c>
      <c r="G45" s="131">
        <v>0</v>
      </c>
      <c r="H45" s="125">
        <v>0</v>
      </c>
      <c r="I45" s="131">
        <v>0</v>
      </c>
      <c r="J45" s="138" t="s">
        <v>9</v>
      </c>
      <c r="K45" s="125">
        <v>1</v>
      </c>
      <c r="L45" s="131">
        <v>5</v>
      </c>
      <c r="M45" s="125">
        <v>1</v>
      </c>
      <c r="N45" s="132">
        <v>2</v>
      </c>
      <c r="O45" s="125">
        <v>0</v>
      </c>
      <c r="P45" s="132">
        <v>7</v>
      </c>
      <c r="Q45" s="133">
        <v>0</v>
      </c>
      <c r="R45" s="134">
        <v>5</v>
      </c>
      <c r="S45" s="133">
        <v>0</v>
      </c>
      <c r="T45" s="134">
        <v>5</v>
      </c>
      <c r="U45" s="133">
        <v>0</v>
      </c>
      <c r="V45" s="183">
        <v>5</v>
      </c>
      <c r="W45" s="135">
        <v>5</v>
      </c>
      <c r="X45" s="183">
        <v>6</v>
      </c>
      <c r="Y45" s="135">
        <v>8</v>
      </c>
      <c r="Z45" s="183">
        <v>9</v>
      </c>
    </row>
    <row r="46" spans="1:26" x14ac:dyDescent="0.2">
      <c r="A46" s="112" t="s">
        <v>10</v>
      </c>
      <c r="B46" s="73">
        <v>1041</v>
      </c>
      <c r="C46" s="90">
        <f>SUM(C41:C45)</f>
        <v>10</v>
      </c>
      <c r="D46" s="73">
        <f>SUM(D41:D45)</f>
        <v>1097</v>
      </c>
      <c r="E46" s="90">
        <f>SUM(E41:E45)</f>
        <v>5</v>
      </c>
      <c r="F46" s="73">
        <f>SUM(F41:F45)</f>
        <v>1222</v>
      </c>
      <c r="G46" s="90">
        <v>3</v>
      </c>
      <c r="H46" s="73">
        <f>SUM(H41:H45)</f>
        <v>1210</v>
      </c>
      <c r="I46" s="90">
        <f>SUM(I41:I45)</f>
        <v>8</v>
      </c>
      <c r="J46" s="112" t="s">
        <v>10</v>
      </c>
      <c r="K46" s="73">
        <v>1469</v>
      </c>
      <c r="L46" s="90">
        <f>SUM(L41:L45)</f>
        <v>18</v>
      </c>
      <c r="M46" s="73">
        <f>SUM(M41:M45)</f>
        <v>1619</v>
      </c>
      <c r="N46" s="75">
        <f>SUM(N41:N45)</f>
        <v>6</v>
      </c>
      <c r="O46" s="73">
        <f>SUM(O41:O45)</f>
        <v>1691</v>
      </c>
      <c r="P46" s="75">
        <f>SUM(P41:P45)</f>
        <v>33</v>
      </c>
      <c r="Q46" s="82">
        <f t="shared" ref="Q46:Z46" si="5">SUM(Q41:Q45)</f>
        <v>1697</v>
      </c>
      <c r="R46" s="83">
        <f t="shared" si="5"/>
        <v>10</v>
      </c>
      <c r="S46" s="82">
        <f t="shared" si="5"/>
        <v>1728</v>
      </c>
      <c r="T46" s="83">
        <f t="shared" si="5"/>
        <v>18</v>
      </c>
      <c r="U46" s="82">
        <f t="shared" si="5"/>
        <v>1634</v>
      </c>
      <c r="V46" s="83">
        <f t="shared" si="5"/>
        <v>6</v>
      </c>
      <c r="W46" s="82">
        <f t="shared" si="5"/>
        <v>1497</v>
      </c>
      <c r="X46" s="83">
        <f t="shared" si="5"/>
        <v>14</v>
      </c>
      <c r="Y46" s="82">
        <f t="shared" si="5"/>
        <v>1402</v>
      </c>
      <c r="Z46" s="83">
        <f t="shared" si="5"/>
        <v>20</v>
      </c>
    </row>
    <row r="47" spans="1:26" ht="18" x14ac:dyDescent="0.25">
      <c r="A47" s="137" t="s">
        <v>200</v>
      </c>
      <c r="B47" s="126"/>
      <c r="C47" s="127"/>
      <c r="D47" s="126"/>
      <c r="E47" s="127"/>
      <c r="F47" s="126"/>
      <c r="G47" s="127"/>
      <c r="H47" s="126"/>
      <c r="I47" s="127"/>
      <c r="J47" s="137" t="s">
        <v>20</v>
      </c>
      <c r="K47" s="126"/>
      <c r="L47" s="127"/>
      <c r="M47" s="126"/>
      <c r="N47" s="128"/>
      <c r="O47" s="126"/>
      <c r="P47" s="128"/>
      <c r="Q47" s="129"/>
      <c r="R47" s="130"/>
      <c r="S47" s="129"/>
      <c r="T47" s="130"/>
      <c r="U47" s="129"/>
      <c r="V47" s="130"/>
      <c r="W47" s="129"/>
      <c r="X47" s="130"/>
      <c r="Y47" s="129"/>
      <c r="Z47" s="130"/>
    </row>
    <row r="48" spans="1:26" x14ac:dyDescent="0.2">
      <c r="A48" s="138" t="s">
        <v>2</v>
      </c>
      <c r="B48" s="125">
        <v>7</v>
      </c>
      <c r="C48" s="131">
        <v>0</v>
      </c>
      <c r="D48" s="125">
        <v>18</v>
      </c>
      <c r="E48" s="131">
        <v>0</v>
      </c>
      <c r="F48" s="125">
        <v>12</v>
      </c>
      <c r="G48" s="131">
        <v>0</v>
      </c>
      <c r="H48" s="125">
        <v>12</v>
      </c>
      <c r="I48" s="131">
        <v>0</v>
      </c>
      <c r="J48" s="138" t="s">
        <v>2</v>
      </c>
      <c r="K48" s="125">
        <v>16</v>
      </c>
      <c r="L48" s="131">
        <v>0</v>
      </c>
      <c r="M48" s="125">
        <v>18</v>
      </c>
      <c r="N48" s="132">
        <v>0</v>
      </c>
      <c r="O48" s="125">
        <v>7</v>
      </c>
      <c r="P48" s="132">
        <v>0</v>
      </c>
      <c r="Q48" s="133">
        <v>8</v>
      </c>
      <c r="R48" s="134">
        <v>0</v>
      </c>
      <c r="S48" s="133">
        <v>15</v>
      </c>
      <c r="T48" s="134">
        <v>0</v>
      </c>
      <c r="U48" s="133">
        <v>10</v>
      </c>
      <c r="V48" s="183">
        <v>0</v>
      </c>
      <c r="W48" s="135">
        <v>5</v>
      </c>
      <c r="X48" s="183">
        <v>0</v>
      </c>
      <c r="Y48" s="135">
        <v>3</v>
      </c>
      <c r="Z48" s="183">
        <v>0</v>
      </c>
    </row>
    <row r="49" spans="1:26" x14ac:dyDescent="0.2">
      <c r="A49" s="138" t="s">
        <v>4</v>
      </c>
      <c r="B49" s="125">
        <v>12</v>
      </c>
      <c r="C49" s="131">
        <v>0</v>
      </c>
      <c r="D49" s="125">
        <v>12</v>
      </c>
      <c r="E49" s="131">
        <v>0</v>
      </c>
      <c r="F49" s="125">
        <v>10</v>
      </c>
      <c r="G49" s="131">
        <v>0</v>
      </c>
      <c r="H49" s="125">
        <v>9</v>
      </c>
      <c r="I49" s="131">
        <v>0</v>
      </c>
      <c r="J49" s="138" t="s">
        <v>4</v>
      </c>
      <c r="K49" s="125">
        <v>13</v>
      </c>
      <c r="L49" s="131">
        <v>0</v>
      </c>
      <c r="M49" s="125">
        <v>5</v>
      </c>
      <c r="N49" s="132">
        <v>0</v>
      </c>
      <c r="O49" s="125">
        <v>8</v>
      </c>
      <c r="P49" s="132">
        <v>0</v>
      </c>
      <c r="Q49" s="133">
        <v>11</v>
      </c>
      <c r="R49" s="134">
        <v>0</v>
      </c>
      <c r="S49" s="133">
        <v>7</v>
      </c>
      <c r="T49" s="134">
        <v>0</v>
      </c>
      <c r="U49" s="133">
        <v>3</v>
      </c>
      <c r="V49" s="183">
        <v>0</v>
      </c>
      <c r="W49" s="135">
        <v>4</v>
      </c>
      <c r="X49" s="183">
        <v>0</v>
      </c>
      <c r="Y49" s="135">
        <v>4</v>
      </c>
      <c r="Z49" s="183">
        <v>0</v>
      </c>
    </row>
    <row r="50" spans="1:26" x14ac:dyDescent="0.2">
      <c r="A50" s="138" t="s">
        <v>5</v>
      </c>
      <c r="B50" s="125">
        <v>9</v>
      </c>
      <c r="C50" s="131">
        <v>0</v>
      </c>
      <c r="D50" s="125">
        <v>8</v>
      </c>
      <c r="E50" s="131">
        <v>0</v>
      </c>
      <c r="F50" s="125">
        <v>12</v>
      </c>
      <c r="G50" s="131">
        <v>0</v>
      </c>
      <c r="H50" s="125">
        <v>6</v>
      </c>
      <c r="I50" s="131">
        <v>0</v>
      </c>
      <c r="J50" s="138" t="s">
        <v>5</v>
      </c>
      <c r="K50" s="125">
        <v>4</v>
      </c>
      <c r="L50" s="131">
        <v>1</v>
      </c>
      <c r="M50" s="125">
        <v>9</v>
      </c>
      <c r="N50" s="132">
        <v>0</v>
      </c>
      <c r="O50" s="125">
        <v>9</v>
      </c>
      <c r="P50" s="132">
        <v>0</v>
      </c>
      <c r="Q50" s="133">
        <v>4</v>
      </c>
      <c r="R50" s="134">
        <v>0</v>
      </c>
      <c r="S50" s="133">
        <v>3</v>
      </c>
      <c r="T50" s="134">
        <v>0</v>
      </c>
      <c r="U50" s="133">
        <v>5</v>
      </c>
      <c r="V50" s="183">
        <v>0</v>
      </c>
      <c r="W50" s="135">
        <v>4</v>
      </c>
      <c r="X50" s="183">
        <v>0</v>
      </c>
      <c r="Y50" s="135">
        <v>5</v>
      </c>
      <c r="Z50" s="183">
        <v>0</v>
      </c>
    </row>
    <row r="51" spans="1:26" x14ac:dyDescent="0.2">
      <c r="A51" s="138" t="s">
        <v>6</v>
      </c>
      <c r="B51" s="125">
        <v>9</v>
      </c>
      <c r="C51" s="131">
        <v>0</v>
      </c>
      <c r="D51" s="125">
        <v>11</v>
      </c>
      <c r="E51" s="131">
        <v>0</v>
      </c>
      <c r="F51" s="125">
        <v>7</v>
      </c>
      <c r="G51" s="131">
        <v>0</v>
      </c>
      <c r="H51" s="125">
        <v>3</v>
      </c>
      <c r="I51" s="131">
        <v>0</v>
      </c>
      <c r="J51" s="138" t="s">
        <v>6</v>
      </c>
      <c r="K51" s="125">
        <v>8</v>
      </c>
      <c r="L51" s="131">
        <v>0</v>
      </c>
      <c r="M51" s="125">
        <v>9</v>
      </c>
      <c r="N51" s="132">
        <v>0</v>
      </c>
      <c r="O51" s="125">
        <v>5</v>
      </c>
      <c r="P51" s="132">
        <v>0</v>
      </c>
      <c r="Q51" s="133">
        <v>3</v>
      </c>
      <c r="R51" s="134">
        <v>0</v>
      </c>
      <c r="S51" s="133">
        <v>4</v>
      </c>
      <c r="T51" s="134">
        <v>0</v>
      </c>
      <c r="U51" s="133">
        <v>3</v>
      </c>
      <c r="V51" s="183">
        <v>0</v>
      </c>
      <c r="W51" s="135">
        <v>5</v>
      </c>
      <c r="X51" s="183">
        <v>0</v>
      </c>
      <c r="Y51" s="135">
        <v>4</v>
      </c>
      <c r="Z51" s="183">
        <v>0</v>
      </c>
    </row>
    <row r="52" spans="1:26" x14ac:dyDescent="0.2">
      <c r="A52" s="138" t="s">
        <v>9</v>
      </c>
      <c r="B52" s="125">
        <v>0</v>
      </c>
      <c r="C52" s="131">
        <v>0</v>
      </c>
      <c r="D52" s="125">
        <v>0</v>
      </c>
      <c r="E52" s="131">
        <v>0</v>
      </c>
      <c r="F52" s="125">
        <v>0</v>
      </c>
      <c r="G52" s="131">
        <v>0</v>
      </c>
      <c r="H52" s="125">
        <v>0</v>
      </c>
      <c r="I52" s="131">
        <v>0</v>
      </c>
      <c r="J52" s="138" t="s">
        <v>9</v>
      </c>
      <c r="K52" s="125">
        <v>0</v>
      </c>
      <c r="L52" s="131">
        <v>1</v>
      </c>
      <c r="M52" s="125">
        <v>0</v>
      </c>
      <c r="N52" s="132">
        <v>0</v>
      </c>
      <c r="O52" s="125">
        <v>0</v>
      </c>
      <c r="P52" s="132">
        <v>0</v>
      </c>
      <c r="Q52" s="133">
        <v>0</v>
      </c>
      <c r="R52" s="134">
        <v>0</v>
      </c>
      <c r="S52" s="133">
        <v>0</v>
      </c>
      <c r="T52" s="134">
        <v>0</v>
      </c>
      <c r="U52" s="133">
        <v>0</v>
      </c>
      <c r="V52" s="183">
        <v>0</v>
      </c>
      <c r="W52" s="135">
        <v>0</v>
      </c>
      <c r="X52" s="183">
        <v>0</v>
      </c>
      <c r="Y52" s="135">
        <v>0</v>
      </c>
      <c r="Z52" s="183">
        <v>0</v>
      </c>
    </row>
    <row r="53" spans="1:26" x14ac:dyDescent="0.2">
      <c r="A53" s="112" t="s">
        <v>10</v>
      </c>
      <c r="B53" s="73">
        <v>37</v>
      </c>
      <c r="C53" s="90">
        <v>0</v>
      </c>
      <c r="D53" s="73">
        <f>SUM(D48:D52)</f>
        <v>49</v>
      </c>
      <c r="E53" s="90">
        <v>0</v>
      </c>
      <c r="F53" s="73">
        <f>SUM(F48:F52)</f>
        <v>41</v>
      </c>
      <c r="G53" s="90">
        <v>0</v>
      </c>
      <c r="H53" s="73">
        <f>SUM(H48:H52)</f>
        <v>30</v>
      </c>
      <c r="I53" s="90">
        <f>SUM(I48:I52)</f>
        <v>0</v>
      </c>
      <c r="J53" s="112" t="s">
        <v>10</v>
      </c>
      <c r="K53" s="73">
        <v>41</v>
      </c>
      <c r="L53" s="90">
        <v>2</v>
      </c>
      <c r="M53" s="73">
        <f>SUM(M48:M52)</f>
        <v>41</v>
      </c>
      <c r="N53" s="75">
        <f>SUM(N48:N52)</f>
        <v>0</v>
      </c>
      <c r="O53" s="73">
        <f>SUM(O48:O52)</f>
        <v>29</v>
      </c>
      <c r="P53" s="75">
        <f>SUM(P48:P52)</f>
        <v>0</v>
      </c>
      <c r="Q53" s="82">
        <f t="shared" ref="Q53:Z53" si="6">SUM(Q48:Q52)</f>
        <v>26</v>
      </c>
      <c r="R53" s="83">
        <f t="shared" si="6"/>
        <v>0</v>
      </c>
      <c r="S53" s="82">
        <f t="shared" si="6"/>
        <v>29</v>
      </c>
      <c r="T53" s="83">
        <f t="shared" si="6"/>
        <v>0</v>
      </c>
      <c r="U53" s="82">
        <f t="shared" si="6"/>
        <v>21</v>
      </c>
      <c r="V53" s="83">
        <f t="shared" si="6"/>
        <v>0</v>
      </c>
      <c r="W53" s="82">
        <f t="shared" si="6"/>
        <v>18</v>
      </c>
      <c r="X53" s="83">
        <f t="shared" si="6"/>
        <v>0</v>
      </c>
      <c r="Y53" s="82">
        <f t="shared" si="6"/>
        <v>16</v>
      </c>
      <c r="Z53" s="83">
        <f t="shared" si="6"/>
        <v>0</v>
      </c>
    </row>
    <row r="54" spans="1:26" ht="36" x14ac:dyDescent="0.2">
      <c r="A54" s="142" t="s">
        <v>202</v>
      </c>
      <c r="B54" s="143"/>
      <c r="C54" s="144"/>
      <c r="D54" s="143"/>
      <c r="E54" s="144"/>
      <c r="F54" s="143"/>
      <c r="G54" s="144"/>
      <c r="H54" s="143"/>
      <c r="I54" s="144"/>
      <c r="J54" s="145"/>
      <c r="K54" s="143"/>
      <c r="L54" s="144"/>
      <c r="M54" s="143"/>
      <c r="N54" s="146"/>
      <c r="O54" s="143"/>
      <c r="P54" s="146"/>
      <c r="Q54" s="147"/>
      <c r="R54" s="148"/>
      <c r="S54" s="147"/>
      <c r="T54" s="148"/>
      <c r="U54" s="147"/>
      <c r="V54" s="148"/>
      <c r="W54" s="147"/>
      <c r="X54" s="148"/>
      <c r="Y54" s="147"/>
      <c r="Z54" s="148"/>
    </row>
    <row r="55" spans="1:26" x14ac:dyDescent="0.2">
      <c r="A55" s="138" t="s">
        <v>2</v>
      </c>
      <c r="B55" s="125">
        <v>1</v>
      </c>
      <c r="C55" s="131">
        <v>0</v>
      </c>
      <c r="D55" s="125">
        <v>0</v>
      </c>
      <c r="E55" s="131">
        <v>0</v>
      </c>
      <c r="F55" s="125">
        <v>0</v>
      </c>
      <c r="G55" s="131">
        <v>0</v>
      </c>
      <c r="H55" s="125">
        <v>0</v>
      </c>
      <c r="I55" s="131">
        <v>0</v>
      </c>
      <c r="J55" s="112"/>
      <c r="K55" s="73"/>
      <c r="L55" s="90"/>
      <c r="M55" s="73"/>
      <c r="N55" s="75"/>
      <c r="O55" s="73"/>
      <c r="P55" s="75"/>
      <c r="Q55" s="82"/>
      <c r="R55" s="83"/>
      <c r="S55" s="82"/>
      <c r="T55" s="83"/>
      <c r="U55" s="82"/>
      <c r="V55" s="83"/>
      <c r="W55" s="82"/>
      <c r="X55" s="83"/>
      <c r="Y55" s="82"/>
      <c r="Z55" s="83"/>
    </row>
    <row r="56" spans="1:26" x14ac:dyDescent="0.2">
      <c r="A56" s="138" t="s">
        <v>4</v>
      </c>
      <c r="B56" s="125">
        <v>0</v>
      </c>
      <c r="C56" s="131">
        <v>0</v>
      </c>
      <c r="D56" s="125">
        <v>0</v>
      </c>
      <c r="E56" s="131">
        <v>0</v>
      </c>
      <c r="F56" s="125">
        <v>0</v>
      </c>
      <c r="G56" s="131">
        <v>0</v>
      </c>
      <c r="H56" s="125">
        <v>0</v>
      </c>
      <c r="I56" s="131">
        <v>0</v>
      </c>
      <c r="J56" s="112"/>
      <c r="K56" s="73"/>
      <c r="L56" s="90"/>
      <c r="M56" s="73"/>
      <c r="N56" s="75"/>
      <c r="O56" s="73"/>
      <c r="P56" s="75"/>
      <c r="Q56" s="82"/>
      <c r="R56" s="83"/>
      <c r="S56" s="82"/>
      <c r="T56" s="83"/>
      <c r="U56" s="82"/>
      <c r="V56" s="83"/>
      <c r="W56" s="82"/>
      <c r="X56" s="83"/>
      <c r="Y56" s="82"/>
      <c r="Z56" s="83"/>
    </row>
    <row r="57" spans="1:26" x14ac:dyDescent="0.2">
      <c r="A57" s="138" t="s">
        <v>5</v>
      </c>
      <c r="B57" s="125">
        <v>0</v>
      </c>
      <c r="C57" s="131">
        <v>0</v>
      </c>
      <c r="D57" s="125">
        <v>0</v>
      </c>
      <c r="E57" s="131">
        <v>0</v>
      </c>
      <c r="F57" s="125">
        <v>0</v>
      </c>
      <c r="G57" s="131">
        <v>0</v>
      </c>
      <c r="H57" s="125">
        <v>1</v>
      </c>
      <c r="I57" s="131">
        <v>0</v>
      </c>
      <c r="J57" s="112"/>
      <c r="K57" s="73"/>
      <c r="L57" s="90"/>
      <c r="M57" s="73"/>
      <c r="N57" s="75"/>
      <c r="O57" s="73"/>
      <c r="P57" s="75"/>
      <c r="Q57" s="82"/>
      <c r="R57" s="83"/>
      <c r="S57" s="82"/>
      <c r="T57" s="83"/>
      <c r="U57" s="82"/>
      <c r="V57" s="83"/>
      <c r="W57" s="82"/>
      <c r="X57" s="83"/>
      <c r="Y57" s="82"/>
      <c r="Z57" s="83"/>
    </row>
    <row r="58" spans="1:26" x14ac:dyDescent="0.2">
      <c r="A58" s="138" t="s">
        <v>6</v>
      </c>
      <c r="B58" s="125">
        <v>0</v>
      </c>
      <c r="C58" s="131">
        <v>0</v>
      </c>
      <c r="D58" s="125">
        <v>0</v>
      </c>
      <c r="E58" s="131">
        <v>0</v>
      </c>
      <c r="F58" s="125">
        <v>1</v>
      </c>
      <c r="G58" s="131">
        <v>0</v>
      </c>
      <c r="H58" s="125">
        <v>1</v>
      </c>
      <c r="I58" s="131">
        <v>0</v>
      </c>
      <c r="J58" s="112"/>
      <c r="K58" s="73"/>
      <c r="L58" s="90"/>
      <c r="M58" s="73"/>
      <c r="N58" s="75"/>
      <c r="O58" s="73"/>
      <c r="P58" s="75"/>
      <c r="Q58" s="82"/>
      <c r="R58" s="83"/>
      <c r="S58" s="82"/>
      <c r="T58" s="83"/>
      <c r="U58" s="82"/>
      <c r="V58" s="83"/>
      <c r="W58" s="82"/>
      <c r="X58" s="83"/>
      <c r="Y58" s="82"/>
      <c r="Z58" s="83"/>
    </row>
    <row r="59" spans="1:26" x14ac:dyDescent="0.2">
      <c r="A59" s="138" t="s">
        <v>9</v>
      </c>
      <c r="B59" s="125">
        <v>0</v>
      </c>
      <c r="C59" s="131">
        <v>0</v>
      </c>
      <c r="D59" s="125">
        <v>0</v>
      </c>
      <c r="E59" s="131">
        <v>0</v>
      </c>
      <c r="F59" s="125">
        <v>0</v>
      </c>
      <c r="G59" s="131">
        <v>0</v>
      </c>
      <c r="H59" s="125">
        <v>0</v>
      </c>
      <c r="I59" s="131">
        <v>0</v>
      </c>
      <c r="J59" s="112"/>
      <c r="K59" s="73"/>
      <c r="L59" s="90"/>
      <c r="M59" s="73"/>
      <c r="N59" s="75"/>
      <c r="O59" s="73"/>
      <c r="P59" s="75"/>
      <c r="Q59" s="82"/>
      <c r="R59" s="83"/>
      <c r="S59" s="82"/>
      <c r="T59" s="83"/>
      <c r="U59" s="82"/>
      <c r="V59" s="83"/>
      <c r="W59" s="82"/>
      <c r="X59" s="83"/>
      <c r="Y59" s="82"/>
      <c r="Z59" s="83"/>
    </row>
    <row r="60" spans="1:26" x14ac:dyDescent="0.2">
      <c r="A60" s="112" t="s">
        <v>10</v>
      </c>
      <c r="B60" s="73">
        <v>1</v>
      </c>
      <c r="C60" s="90">
        <v>0</v>
      </c>
      <c r="D60" s="73">
        <v>0</v>
      </c>
      <c r="E60" s="90">
        <v>0</v>
      </c>
      <c r="F60" s="73">
        <f>SUM(F55:F59)</f>
        <v>1</v>
      </c>
      <c r="G60" s="90">
        <v>0</v>
      </c>
      <c r="H60" s="73">
        <v>2</v>
      </c>
      <c r="I60" s="90">
        <v>0</v>
      </c>
      <c r="J60" s="112"/>
      <c r="K60" s="73"/>
      <c r="L60" s="90"/>
      <c r="M60" s="73"/>
      <c r="N60" s="75"/>
      <c r="O60" s="73"/>
      <c r="P60" s="75"/>
      <c r="Q60" s="82"/>
      <c r="R60" s="83"/>
      <c r="S60" s="82"/>
      <c r="T60" s="83"/>
      <c r="U60" s="82"/>
      <c r="V60" s="83"/>
      <c r="W60" s="82"/>
      <c r="X60" s="83"/>
      <c r="Y60" s="82"/>
      <c r="Z60" s="83"/>
    </row>
    <row r="61" spans="1:26" ht="18" x14ac:dyDescent="0.25">
      <c r="A61" s="137" t="s">
        <v>205</v>
      </c>
      <c r="B61" s="126"/>
      <c r="C61" s="127"/>
      <c r="D61" s="126"/>
      <c r="E61" s="127"/>
      <c r="F61" s="126"/>
      <c r="G61" s="127"/>
      <c r="H61" s="126"/>
      <c r="I61" s="127"/>
      <c r="J61" s="137" t="s">
        <v>21</v>
      </c>
      <c r="K61" s="126"/>
      <c r="L61" s="127"/>
      <c r="M61" s="126"/>
      <c r="N61" s="128"/>
      <c r="O61" s="126"/>
      <c r="P61" s="128"/>
      <c r="Q61" s="129"/>
      <c r="R61" s="130"/>
      <c r="S61" s="129"/>
      <c r="T61" s="130"/>
      <c r="U61" s="129"/>
      <c r="V61" s="130"/>
      <c r="W61" s="129"/>
      <c r="X61" s="130"/>
      <c r="Y61" s="129"/>
      <c r="Z61" s="130"/>
    </row>
    <row r="62" spans="1:26" x14ac:dyDescent="0.2">
      <c r="A62" s="139" t="s">
        <v>2</v>
      </c>
      <c r="B62" s="125">
        <v>12</v>
      </c>
      <c r="C62" s="131">
        <v>2</v>
      </c>
      <c r="D62" s="125">
        <v>7</v>
      </c>
      <c r="E62" s="131">
        <v>3</v>
      </c>
      <c r="F62" s="125">
        <v>28</v>
      </c>
      <c r="G62" s="131">
        <v>2</v>
      </c>
      <c r="H62" s="125">
        <v>16</v>
      </c>
      <c r="I62" s="131">
        <v>1</v>
      </c>
      <c r="J62" s="139" t="s">
        <v>2</v>
      </c>
      <c r="K62" s="125">
        <v>38</v>
      </c>
      <c r="L62" s="131">
        <v>0</v>
      </c>
      <c r="M62" s="125">
        <v>26</v>
      </c>
      <c r="N62" s="132">
        <v>0</v>
      </c>
      <c r="O62" s="125">
        <v>6</v>
      </c>
      <c r="P62" s="132">
        <v>0</v>
      </c>
      <c r="Q62" s="133">
        <v>21</v>
      </c>
      <c r="R62" s="134">
        <v>0</v>
      </c>
      <c r="S62" s="133">
        <v>2</v>
      </c>
      <c r="T62" s="134">
        <v>0</v>
      </c>
      <c r="U62" s="133">
        <v>18</v>
      </c>
      <c r="V62" s="183">
        <v>0</v>
      </c>
      <c r="W62" s="135">
        <v>4</v>
      </c>
      <c r="X62" s="183">
        <v>0</v>
      </c>
      <c r="Y62" s="135">
        <v>24</v>
      </c>
      <c r="Z62" s="183">
        <v>0</v>
      </c>
    </row>
    <row r="63" spans="1:26" x14ac:dyDescent="0.2">
      <c r="A63" s="139" t="s">
        <v>4</v>
      </c>
      <c r="B63" s="125">
        <v>9</v>
      </c>
      <c r="C63" s="131">
        <v>1</v>
      </c>
      <c r="D63" s="125">
        <v>20</v>
      </c>
      <c r="E63" s="131">
        <v>0</v>
      </c>
      <c r="F63" s="125">
        <v>5</v>
      </c>
      <c r="G63" s="131">
        <v>0</v>
      </c>
      <c r="H63" s="125">
        <v>45</v>
      </c>
      <c r="I63" s="131">
        <v>1</v>
      </c>
      <c r="J63" s="139" t="s">
        <v>4</v>
      </c>
      <c r="K63" s="125">
        <v>7</v>
      </c>
      <c r="L63" s="131">
        <v>0</v>
      </c>
      <c r="M63" s="125">
        <v>6</v>
      </c>
      <c r="N63" s="132">
        <v>0</v>
      </c>
      <c r="O63" s="125">
        <v>18</v>
      </c>
      <c r="P63" s="132">
        <v>0</v>
      </c>
      <c r="Q63" s="133">
        <v>3</v>
      </c>
      <c r="R63" s="134">
        <v>0</v>
      </c>
      <c r="S63" s="133">
        <v>14</v>
      </c>
      <c r="T63" s="134">
        <v>0</v>
      </c>
      <c r="U63" s="133">
        <v>4</v>
      </c>
      <c r="V63" s="183">
        <v>0</v>
      </c>
      <c r="W63" s="135">
        <v>25</v>
      </c>
      <c r="X63" s="183">
        <v>0</v>
      </c>
      <c r="Y63" s="135">
        <v>17</v>
      </c>
      <c r="Z63" s="183">
        <v>0</v>
      </c>
    </row>
    <row r="64" spans="1:26" x14ac:dyDescent="0.2">
      <c r="A64" s="139" t="s">
        <v>5</v>
      </c>
      <c r="B64" s="125">
        <v>16</v>
      </c>
      <c r="C64" s="131">
        <v>2</v>
      </c>
      <c r="D64" s="125">
        <v>6</v>
      </c>
      <c r="E64" s="131">
        <v>0</v>
      </c>
      <c r="F64" s="125">
        <v>3</v>
      </c>
      <c r="G64" s="131">
        <v>0</v>
      </c>
      <c r="H64" s="125">
        <v>31</v>
      </c>
      <c r="I64" s="131">
        <v>3</v>
      </c>
      <c r="J64" s="139" t="s">
        <v>5</v>
      </c>
      <c r="K64" s="125">
        <v>6</v>
      </c>
      <c r="L64" s="131">
        <v>0</v>
      </c>
      <c r="M64" s="125">
        <v>14</v>
      </c>
      <c r="N64" s="132">
        <v>0</v>
      </c>
      <c r="O64" s="125">
        <v>2</v>
      </c>
      <c r="P64" s="132">
        <v>0</v>
      </c>
      <c r="Q64" s="133">
        <v>12</v>
      </c>
      <c r="R64" s="134">
        <v>0</v>
      </c>
      <c r="S64" s="133">
        <v>5</v>
      </c>
      <c r="T64" s="134">
        <v>0</v>
      </c>
      <c r="U64" s="133">
        <v>23</v>
      </c>
      <c r="V64" s="183">
        <v>0</v>
      </c>
      <c r="W64" s="135">
        <v>19</v>
      </c>
      <c r="X64" s="183">
        <v>0</v>
      </c>
      <c r="Y64" s="135">
        <v>34</v>
      </c>
      <c r="Z64" s="183">
        <v>0</v>
      </c>
    </row>
    <row r="65" spans="1:26" x14ac:dyDescent="0.2">
      <c r="A65" s="139" t="s">
        <v>6</v>
      </c>
      <c r="B65" s="125">
        <v>5</v>
      </c>
      <c r="C65" s="131">
        <v>0</v>
      </c>
      <c r="D65" s="125">
        <v>3</v>
      </c>
      <c r="E65" s="131">
        <v>0</v>
      </c>
      <c r="F65" s="125">
        <v>4</v>
      </c>
      <c r="G65" s="131">
        <v>0</v>
      </c>
      <c r="H65" s="125">
        <v>67</v>
      </c>
      <c r="I65" s="131">
        <v>3</v>
      </c>
      <c r="J65" s="139" t="s">
        <v>6</v>
      </c>
      <c r="K65" s="125">
        <v>13</v>
      </c>
      <c r="L65" s="131">
        <v>0</v>
      </c>
      <c r="M65" s="125">
        <v>5</v>
      </c>
      <c r="N65" s="132">
        <v>0</v>
      </c>
      <c r="O65" s="125">
        <v>12</v>
      </c>
      <c r="P65" s="132">
        <v>0</v>
      </c>
      <c r="Q65" s="133">
        <v>6</v>
      </c>
      <c r="R65" s="134">
        <v>0</v>
      </c>
      <c r="S65" s="133">
        <v>20</v>
      </c>
      <c r="T65" s="134">
        <v>2</v>
      </c>
      <c r="U65" s="133">
        <v>24</v>
      </c>
      <c r="V65" s="183">
        <v>0</v>
      </c>
      <c r="W65" s="135">
        <v>31</v>
      </c>
      <c r="X65" s="183">
        <v>0</v>
      </c>
      <c r="Y65" s="135">
        <v>24</v>
      </c>
      <c r="Z65" s="183">
        <v>0</v>
      </c>
    </row>
    <row r="66" spans="1:26" x14ac:dyDescent="0.2">
      <c r="A66" s="139" t="s">
        <v>9</v>
      </c>
      <c r="B66" s="125">
        <v>0</v>
      </c>
      <c r="C66" s="131">
        <v>13</v>
      </c>
      <c r="D66" s="125">
        <v>0</v>
      </c>
      <c r="E66" s="131">
        <v>16</v>
      </c>
      <c r="F66" s="125">
        <v>1</v>
      </c>
      <c r="G66" s="131">
        <v>12</v>
      </c>
      <c r="H66" s="125">
        <v>1</v>
      </c>
      <c r="I66" s="131">
        <v>9</v>
      </c>
      <c r="J66" s="139" t="s">
        <v>9</v>
      </c>
      <c r="K66" s="125">
        <v>0</v>
      </c>
      <c r="L66" s="131">
        <v>8</v>
      </c>
      <c r="M66" s="125">
        <v>0</v>
      </c>
      <c r="N66" s="132">
        <v>12</v>
      </c>
      <c r="O66" s="125">
        <v>0</v>
      </c>
      <c r="P66" s="132">
        <v>9</v>
      </c>
      <c r="Q66" s="133">
        <v>0</v>
      </c>
      <c r="R66" s="134">
        <v>11</v>
      </c>
      <c r="S66" s="133">
        <v>0</v>
      </c>
      <c r="T66" s="134">
        <v>10</v>
      </c>
      <c r="U66" s="133">
        <v>0</v>
      </c>
      <c r="V66" s="183">
        <v>2</v>
      </c>
      <c r="W66" s="135">
        <v>1</v>
      </c>
      <c r="X66" s="183">
        <v>6</v>
      </c>
      <c r="Y66" s="135">
        <v>3</v>
      </c>
      <c r="Z66" s="183">
        <v>13</v>
      </c>
    </row>
    <row r="67" spans="1:26" x14ac:dyDescent="0.2">
      <c r="A67" s="114" t="s">
        <v>10</v>
      </c>
      <c r="B67" s="73">
        <v>42</v>
      </c>
      <c r="C67" s="90">
        <v>18</v>
      </c>
      <c r="D67" s="73">
        <f t="shared" ref="D67:I67" si="7">SUM(D62:D66)</f>
        <v>36</v>
      </c>
      <c r="E67" s="90">
        <f t="shared" si="7"/>
        <v>19</v>
      </c>
      <c r="F67" s="73">
        <f t="shared" si="7"/>
        <v>41</v>
      </c>
      <c r="G67" s="90">
        <f t="shared" si="7"/>
        <v>14</v>
      </c>
      <c r="H67" s="73">
        <f t="shared" si="7"/>
        <v>160</v>
      </c>
      <c r="I67" s="90">
        <f t="shared" si="7"/>
        <v>17</v>
      </c>
      <c r="J67" s="114" t="s">
        <v>10</v>
      </c>
      <c r="K67" s="73">
        <v>37</v>
      </c>
      <c r="L67" s="90">
        <v>8</v>
      </c>
      <c r="M67" s="73">
        <f>SUM(M62:M66)</f>
        <v>51</v>
      </c>
      <c r="N67" s="75">
        <f>SUM(N62:N66)</f>
        <v>12</v>
      </c>
      <c r="O67" s="73">
        <f>SUM(O62:O66)</f>
        <v>38</v>
      </c>
      <c r="P67" s="75">
        <f>SUM(P62:P66)</f>
        <v>9</v>
      </c>
      <c r="Q67" s="82">
        <f t="shared" ref="Q67:Z67" si="8">SUM(Q62:Q66)</f>
        <v>42</v>
      </c>
      <c r="R67" s="83">
        <f t="shared" si="8"/>
        <v>11</v>
      </c>
      <c r="S67" s="82">
        <f t="shared" si="8"/>
        <v>41</v>
      </c>
      <c r="T67" s="83">
        <f t="shared" si="8"/>
        <v>12</v>
      </c>
      <c r="U67" s="82">
        <f t="shared" si="8"/>
        <v>69</v>
      </c>
      <c r="V67" s="83">
        <f t="shared" si="8"/>
        <v>2</v>
      </c>
      <c r="W67" s="82">
        <f t="shared" si="8"/>
        <v>80</v>
      </c>
      <c r="X67" s="83">
        <f t="shared" si="8"/>
        <v>6</v>
      </c>
      <c r="Y67" s="82">
        <f t="shared" si="8"/>
        <v>102</v>
      </c>
      <c r="Z67" s="83">
        <f t="shared" si="8"/>
        <v>13</v>
      </c>
    </row>
    <row r="68" spans="1:26" x14ac:dyDescent="0.2">
      <c r="A68" s="140" t="s">
        <v>32</v>
      </c>
      <c r="B68" s="76">
        <v>1272</v>
      </c>
      <c r="C68" s="124">
        <v>35</v>
      </c>
      <c r="D68" s="76">
        <v>1353</v>
      </c>
      <c r="E68" s="124">
        <v>29</v>
      </c>
      <c r="F68" s="76">
        <v>1492</v>
      </c>
      <c r="G68" s="124">
        <v>22</v>
      </c>
      <c r="H68" s="76">
        <f>H11+H18+H25+H32+H39+H46+H53+H67+H60</f>
        <v>1572</v>
      </c>
      <c r="I68" s="124">
        <f>I11+I18+I25+I32+I39+I46+I53+I67</f>
        <v>30</v>
      </c>
      <c r="J68" s="140" t="s">
        <v>32</v>
      </c>
      <c r="K68" s="76">
        <v>1709</v>
      </c>
      <c r="L68" s="77">
        <v>29</v>
      </c>
      <c r="M68" s="76">
        <f>SUM(M11,M18,M25,M32,M39,M46,M53,M67)</f>
        <v>1842</v>
      </c>
      <c r="N68" s="77">
        <f>SUM(N11,N18,N25,N32,N39,N46,N53,N67)</f>
        <v>18</v>
      </c>
      <c r="O68" s="76">
        <f>SUM(O11,O18,O25,O32,O39,O46,O53,O67)</f>
        <v>1895</v>
      </c>
      <c r="P68" s="77">
        <f>SUM(P11,P18,P25,P32,P39,P46,P53,P67)</f>
        <v>43</v>
      </c>
      <c r="Q68" s="84">
        <f t="shared" ref="Q68:Z68" si="9">SUM(Q11,Q18,Q25,Q32,Q39,Q46,Q53,Q67)</f>
        <v>1913</v>
      </c>
      <c r="R68" s="85">
        <f t="shared" si="9"/>
        <v>28</v>
      </c>
      <c r="S68" s="84">
        <f t="shared" si="9"/>
        <v>1941</v>
      </c>
      <c r="T68" s="85">
        <f t="shared" si="9"/>
        <v>38</v>
      </c>
      <c r="U68" s="84">
        <f t="shared" si="9"/>
        <v>1852</v>
      </c>
      <c r="V68" s="85">
        <f t="shared" si="9"/>
        <v>15</v>
      </c>
      <c r="W68" s="84">
        <f t="shared" si="9"/>
        <v>1706</v>
      </c>
      <c r="X68" s="85">
        <f t="shared" si="9"/>
        <v>26</v>
      </c>
      <c r="Y68" s="84">
        <f t="shared" si="9"/>
        <v>1619</v>
      </c>
      <c r="Z68" s="85">
        <f t="shared" si="9"/>
        <v>39</v>
      </c>
    </row>
    <row r="69" spans="1:26" ht="13.5" thickBot="1" x14ac:dyDescent="0.25">
      <c r="A69" s="141" t="s">
        <v>15</v>
      </c>
      <c r="B69" s="314">
        <v>1307</v>
      </c>
      <c r="C69" s="315"/>
      <c r="D69" s="314">
        <v>1382</v>
      </c>
      <c r="E69" s="315"/>
      <c r="F69" s="314">
        <v>1514</v>
      </c>
      <c r="G69" s="315"/>
      <c r="H69" s="314">
        <f>H68+I68</f>
        <v>1602</v>
      </c>
      <c r="I69" s="315"/>
      <c r="J69" s="141" t="s">
        <v>15</v>
      </c>
      <c r="K69" s="316">
        <v>1738</v>
      </c>
      <c r="L69" s="317"/>
      <c r="M69" s="314">
        <f>SUM(M68,N68)</f>
        <v>1860</v>
      </c>
      <c r="N69" s="318"/>
      <c r="O69" s="314">
        <f>SUM(O68,P68)</f>
        <v>1938</v>
      </c>
      <c r="P69" s="318"/>
      <c r="Q69" s="86">
        <f>SUM(Q68:R68)</f>
        <v>1941</v>
      </c>
      <c r="R69" s="87"/>
      <c r="S69" s="86">
        <f>SUM(S68:T68)</f>
        <v>1979</v>
      </c>
      <c r="T69" s="87"/>
      <c r="U69" s="86">
        <f>SUM(U68:V68)</f>
        <v>1867</v>
      </c>
      <c r="V69" s="87"/>
      <c r="W69" s="86">
        <f>SUM(W68:X68)</f>
        <v>1732</v>
      </c>
      <c r="X69" s="87"/>
      <c r="Y69" s="86">
        <f>SUM(Y68:Z68)</f>
        <v>1658</v>
      </c>
      <c r="Z69" s="87"/>
    </row>
    <row r="71" spans="1:26" x14ac:dyDescent="0.2">
      <c r="A71" s="149" t="s">
        <v>206</v>
      </c>
    </row>
    <row r="72" spans="1:26" x14ac:dyDescent="0.2">
      <c r="A72" s="149" t="s">
        <v>207</v>
      </c>
    </row>
    <row r="73" spans="1:26" x14ac:dyDescent="0.2">
      <c r="A73" s="151" t="s">
        <v>208</v>
      </c>
      <c r="B73" s="123"/>
      <c r="C73" s="123"/>
      <c r="D73" s="123"/>
      <c r="E73" s="123"/>
      <c r="F73" s="123"/>
      <c r="G73" s="123"/>
      <c r="H73" s="123"/>
      <c r="I73" s="123"/>
      <c r="J73" s="152"/>
      <c r="K73" s="123"/>
      <c r="L73" s="96"/>
      <c r="M73" s="96"/>
      <c r="N73" s="96"/>
      <c r="O73" s="96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x14ac:dyDescent="0.2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spans="1:26" x14ac:dyDescent="0.2">
      <c r="A75" s="150" t="s">
        <v>204</v>
      </c>
      <c r="B75" s="123"/>
      <c r="C75" s="123"/>
      <c r="D75" s="123"/>
      <c r="E75" s="123"/>
      <c r="F75" s="123"/>
      <c r="G75" s="123"/>
      <c r="H75" s="123"/>
      <c r="I75" s="123"/>
      <c r="J75" s="150"/>
      <c r="K75" s="123"/>
      <c r="L75" s="96"/>
      <c r="M75" s="96"/>
      <c r="N75" s="96"/>
      <c r="O75" s="96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x14ac:dyDescent="0.2">
      <c r="A76" s="150" t="s">
        <v>209</v>
      </c>
      <c r="B76" s="123"/>
      <c r="C76" s="123"/>
      <c r="D76" s="123"/>
      <c r="E76" s="123"/>
      <c r="F76" s="123"/>
      <c r="G76" s="123"/>
      <c r="H76" s="123"/>
      <c r="I76" s="123"/>
      <c r="J76" s="150"/>
      <c r="K76" s="123"/>
      <c r="L76" s="96"/>
      <c r="M76" s="96"/>
      <c r="N76" s="96"/>
      <c r="O76" s="96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</sheetData>
  <mergeCells count="14">
    <mergeCell ref="B3:C3"/>
    <mergeCell ref="B69:C69"/>
    <mergeCell ref="O3:P3"/>
    <mergeCell ref="F69:G69"/>
    <mergeCell ref="H69:I69"/>
    <mergeCell ref="K69:L69"/>
    <mergeCell ref="M69:N69"/>
    <mergeCell ref="O69:P69"/>
    <mergeCell ref="D3:E3"/>
    <mergeCell ref="D69:E69"/>
    <mergeCell ref="F3:G3"/>
    <mergeCell ref="H3:I3"/>
    <mergeCell ref="K3:L3"/>
    <mergeCell ref="M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zoomScaleNormal="100" workbookViewId="0">
      <pane ySplit="4" topLeftCell="A5" activePane="bottomLeft" state="frozen"/>
      <selection activeCell="B1" sqref="B1"/>
      <selection pane="bottomLeft" activeCell="F16" sqref="F16"/>
    </sheetView>
  </sheetViews>
  <sheetFormatPr defaultRowHeight="15" customHeight="1" x14ac:dyDescent="0.2"/>
  <cols>
    <col min="1" max="1" width="24.7109375" customWidth="1"/>
    <col min="2" max="13" width="10" style="48" bestFit="1" customWidth="1"/>
    <col min="14" max="14" width="10.42578125" style="234" customWidth="1"/>
    <col min="15" max="15" width="10" style="234" customWidth="1"/>
    <col min="16" max="20" width="10" style="48" customWidth="1"/>
    <col min="21" max="25" width="10" style="48" bestFit="1" customWidth="1"/>
    <col min="26" max="26" width="4.5703125" hidden="1" customWidth="1"/>
  </cols>
  <sheetData>
    <row r="1" spans="1:26" ht="30.75" customHeight="1" x14ac:dyDescent="0.2">
      <c r="A1" s="189" t="s">
        <v>225</v>
      </c>
    </row>
    <row r="2" spans="1:26" ht="15" customHeight="1" thickBot="1" x14ac:dyDescent="0.25"/>
    <row r="3" spans="1:26" s="209" customFormat="1" ht="28.5" customHeight="1" thickBot="1" x14ac:dyDescent="0.25">
      <c r="A3" s="210" t="s">
        <v>26</v>
      </c>
      <c r="B3" s="319" t="s">
        <v>219</v>
      </c>
      <c r="C3" s="320"/>
      <c r="D3" s="319" t="s">
        <v>217</v>
      </c>
      <c r="E3" s="320"/>
      <c r="F3" s="323" t="s">
        <v>211</v>
      </c>
      <c r="G3" s="323"/>
      <c r="H3" s="319" t="s">
        <v>196</v>
      </c>
      <c r="I3" s="320"/>
      <c r="J3" s="323" t="s">
        <v>188</v>
      </c>
      <c r="K3" s="323"/>
      <c r="L3" s="319" t="s">
        <v>186</v>
      </c>
      <c r="M3" s="320"/>
      <c r="N3" s="321" t="s">
        <v>179</v>
      </c>
      <c r="O3" s="322"/>
      <c r="P3" s="205" t="s">
        <v>27</v>
      </c>
      <c r="Q3" s="206"/>
      <c r="R3" s="207" t="s">
        <v>28</v>
      </c>
      <c r="S3" s="208"/>
      <c r="T3" s="205" t="s">
        <v>29</v>
      </c>
      <c r="U3" s="206"/>
      <c r="V3" s="207" t="s">
        <v>30</v>
      </c>
      <c r="W3" s="208"/>
      <c r="X3" s="205" t="s">
        <v>31</v>
      </c>
      <c r="Y3" s="206"/>
    </row>
    <row r="4" spans="1:26" s="6" customFormat="1" ht="21.75" customHeight="1" thickTop="1" x14ac:dyDescent="0.2">
      <c r="A4" s="8" t="s">
        <v>76</v>
      </c>
      <c r="B4" s="252" t="s">
        <v>24</v>
      </c>
      <c r="C4" s="253" t="s">
        <v>25</v>
      </c>
      <c r="D4" s="252" t="s">
        <v>24</v>
      </c>
      <c r="E4" s="253" t="s">
        <v>25</v>
      </c>
      <c r="F4" s="58" t="s">
        <v>24</v>
      </c>
      <c r="G4" s="58" t="s">
        <v>25</v>
      </c>
      <c r="H4" s="252" t="s">
        <v>24</v>
      </c>
      <c r="I4" s="253" t="s">
        <v>25</v>
      </c>
      <c r="J4" s="58" t="s">
        <v>24</v>
      </c>
      <c r="K4" s="58" t="s">
        <v>25</v>
      </c>
      <c r="L4" s="252" t="s">
        <v>24</v>
      </c>
      <c r="M4" s="253" t="s">
        <v>25</v>
      </c>
      <c r="N4" s="238" t="s">
        <v>24</v>
      </c>
      <c r="O4" s="219" t="s">
        <v>25</v>
      </c>
      <c r="P4" s="24" t="s">
        <v>24</v>
      </c>
      <c r="Q4" s="25" t="s">
        <v>25</v>
      </c>
      <c r="R4" s="12" t="s">
        <v>24</v>
      </c>
      <c r="S4" s="11" t="s">
        <v>25</v>
      </c>
      <c r="T4" s="24" t="s">
        <v>24</v>
      </c>
      <c r="U4" s="25" t="s">
        <v>25</v>
      </c>
      <c r="V4" s="12" t="s">
        <v>24</v>
      </c>
      <c r="W4" s="11" t="s">
        <v>25</v>
      </c>
      <c r="X4" s="24" t="s">
        <v>24</v>
      </c>
      <c r="Y4" s="25" t="s">
        <v>25</v>
      </c>
      <c r="Z4" s="26" t="s">
        <v>166</v>
      </c>
    </row>
    <row r="5" spans="1:26" ht="15" customHeight="1" x14ac:dyDescent="0.2">
      <c r="A5" s="9" t="s">
        <v>99</v>
      </c>
      <c r="B5" s="254">
        <v>0</v>
      </c>
      <c r="C5" s="255">
        <v>0</v>
      </c>
      <c r="D5" s="254">
        <v>0</v>
      </c>
      <c r="E5" s="255">
        <v>0</v>
      </c>
      <c r="F5" s="278">
        <v>0</v>
      </c>
      <c r="G5" s="211">
        <v>0</v>
      </c>
      <c r="H5" s="254">
        <v>0</v>
      </c>
      <c r="I5" s="255">
        <v>0</v>
      </c>
      <c r="J5" s="278">
        <v>0</v>
      </c>
      <c r="K5" s="211">
        <v>0</v>
      </c>
      <c r="L5" s="254">
        <v>0</v>
      </c>
      <c r="M5" s="255">
        <v>0</v>
      </c>
      <c r="N5" s="239">
        <v>0</v>
      </c>
      <c r="O5" s="220">
        <v>0</v>
      </c>
      <c r="P5" s="32">
        <v>1</v>
      </c>
      <c r="Q5" s="33">
        <v>0</v>
      </c>
      <c r="R5" s="34">
        <v>1</v>
      </c>
      <c r="S5" s="35">
        <v>0</v>
      </c>
      <c r="T5" s="32">
        <v>1</v>
      </c>
      <c r="U5" s="33">
        <v>0</v>
      </c>
      <c r="V5" s="34">
        <v>1</v>
      </c>
      <c r="W5" s="35">
        <v>0</v>
      </c>
      <c r="X5" s="32">
        <v>0</v>
      </c>
      <c r="Y5" s="33">
        <v>0</v>
      </c>
      <c r="Z5" s="27" t="s">
        <v>38</v>
      </c>
    </row>
    <row r="6" spans="1:26" ht="15" customHeight="1" x14ac:dyDescent="0.2">
      <c r="A6" s="10" t="s">
        <v>100</v>
      </c>
      <c r="B6" s="256">
        <v>1</v>
      </c>
      <c r="C6" s="257">
        <v>0</v>
      </c>
      <c r="D6" s="256">
        <v>0</v>
      </c>
      <c r="E6" s="257">
        <v>0</v>
      </c>
      <c r="F6" s="279">
        <v>0</v>
      </c>
      <c r="G6" s="212">
        <v>0</v>
      </c>
      <c r="H6" s="256">
        <v>1</v>
      </c>
      <c r="I6" s="257">
        <v>0</v>
      </c>
      <c r="J6" s="279">
        <v>0</v>
      </c>
      <c r="K6" s="212">
        <v>0</v>
      </c>
      <c r="L6" s="256">
        <v>0</v>
      </c>
      <c r="M6" s="257">
        <v>0</v>
      </c>
      <c r="N6" s="240">
        <v>0</v>
      </c>
      <c r="O6" s="221">
        <v>0</v>
      </c>
      <c r="P6" s="36">
        <v>0</v>
      </c>
      <c r="Q6" s="37">
        <v>0</v>
      </c>
      <c r="R6" s="38">
        <v>0</v>
      </c>
      <c r="S6" s="39">
        <v>0</v>
      </c>
      <c r="T6" s="36">
        <v>0</v>
      </c>
      <c r="U6" s="37">
        <v>0</v>
      </c>
      <c r="V6" s="38">
        <v>0</v>
      </c>
      <c r="W6" s="39">
        <v>0</v>
      </c>
      <c r="X6" s="36">
        <v>0</v>
      </c>
      <c r="Y6" s="37">
        <v>0</v>
      </c>
      <c r="Z6" s="28" t="s">
        <v>101</v>
      </c>
    </row>
    <row r="7" spans="1:26" ht="15" customHeight="1" x14ac:dyDescent="0.2">
      <c r="A7" s="9" t="s">
        <v>102</v>
      </c>
      <c r="B7" s="254">
        <v>0</v>
      </c>
      <c r="C7" s="258">
        <v>0</v>
      </c>
      <c r="D7" s="254">
        <v>0</v>
      </c>
      <c r="E7" s="258">
        <v>0</v>
      </c>
      <c r="F7" s="278">
        <v>3</v>
      </c>
      <c r="G7" s="213">
        <v>0</v>
      </c>
      <c r="H7" s="254">
        <v>2</v>
      </c>
      <c r="I7" s="258">
        <v>0</v>
      </c>
      <c r="J7" s="278">
        <v>1</v>
      </c>
      <c r="K7" s="213">
        <v>0</v>
      </c>
      <c r="L7" s="254">
        <v>3</v>
      </c>
      <c r="M7" s="258">
        <v>0</v>
      </c>
      <c r="N7" s="222">
        <v>7</v>
      </c>
      <c r="O7" s="222">
        <v>0</v>
      </c>
      <c r="P7" s="34">
        <v>6</v>
      </c>
      <c r="Q7" s="33">
        <v>0</v>
      </c>
      <c r="R7" s="34">
        <v>6</v>
      </c>
      <c r="S7" s="35">
        <v>0</v>
      </c>
      <c r="T7" s="32">
        <v>1</v>
      </c>
      <c r="U7" s="33">
        <v>0</v>
      </c>
      <c r="V7" s="34">
        <v>2</v>
      </c>
      <c r="W7" s="35">
        <v>0</v>
      </c>
      <c r="X7" s="32">
        <v>1</v>
      </c>
      <c r="Y7" s="33">
        <v>0</v>
      </c>
      <c r="Z7" s="27" t="s">
        <v>39</v>
      </c>
    </row>
    <row r="8" spans="1:26" ht="15" customHeight="1" x14ac:dyDescent="0.2">
      <c r="A8" s="10" t="s">
        <v>103</v>
      </c>
      <c r="B8" s="256">
        <v>0</v>
      </c>
      <c r="C8" s="257">
        <v>0</v>
      </c>
      <c r="D8" s="256">
        <v>0</v>
      </c>
      <c r="E8" s="257">
        <v>0</v>
      </c>
      <c r="F8" s="279">
        <v>1</v>
      </c>
      <c r="G8" s="212">
        <v>0</v>
      </c>
      <c r="H8" s="256">
        <v>0</v>
      </c>
      <c r="I8" s="257">
        <v>0</v>
      </c>
      <c r="J8" s="279">
        <v>0</v>
      </c>
      <c r="K8" s="212">
        <v>0</v>
      </c>
      <c r="L8" s="256">
        <v>0</v>
      </c>
      <c r="M8" s="257">
        <v>0</v>
      </c>
      <c r="N8" s="240">
        <v>0</v>
      </c>
      <c r="O8" s="221">
        <v>0</v>
      </c>
      <c r="P8" s="36">
        <v>1</v>
      </c>
      <c r="Q8" s="37">
        <v>0</v>
      </c>
      <c r="R8" s="38">
        <v>0</v>
      </c>
      <c r="S8" s="39">
        <v>0</v>
      </c>
      <c r="T8" s="36">
        <v>0</v>
      </c>
      <c r="U8" s="37">
        <v>0</v>
      </c>
      <c r="V8" s="38">
        <v>0</v>
      </c>
      <c r="W8" s="39">
        <v>0</v>
      </c>
      <c r="X8" s="36">
        <v>0</v>
      </c>
      <c r="Y8" s="37">
        <v>0</v>
      </c>
      <c r="Z8" s="28" t="s">
        <v>104</v>
      </c>
    </row>
    <row r="9" spans="1:26" ht="15" customHeight="1" x14ac:dyDescent="0.2">
      <c r="A9" s="9" t="s">
        <v>105</v>
      </c>
      <c r="B9" s="254">
        <v>8</v>
      </c>
      <c r="C9" s="294">
        <v>0</v>
      </c>
      <c r="D9" s="254">
        <v>8</v>
      </c>
      <c r="E9" s="294">
        <v>0</v>
      </c>
      <c r="F9" s="278">
        <v>7</v>
      </c>
      <c r="G9" s="276">
        <v>0</v>
      </c>
      <c r="H9" s="254">
        <v>6</v>
      </c>
      <c r="I9" s="258">
        <v>0</v>
      </c>
      <c r="J9" s="278">
        <v>4</v>
      </c>
      <c r="K9" s="213">
        <v>0</v>
      </c>
      <c r="L9" s="254">
        <v>2</v>
      </c>
      <c r="M9" s="258">
        <v>0</v>
      </c>
      <c r="N9" s="222">
        <v>2</v>
      </c>
      <c r="O9" s="220">
        <v>0</v>
      </c>
      <c r="P9" s="32">
        <v>5</v>
      </c>
      <c r="Q9" s="33">
        <v>0</v>
      </c>
      <c r="R9" s="34">
        <v>6</v>
      </c>
      <c r="S9" s="35">
        <v>0</v>
      </c>
      <c r="T9" s="32">
        <v>7</v>
      </c>
      <c r="U9" s="33">
        <v>0</v>
      </c>
      <c r="V9" s="34">
        <v>7</v>
      </c>
      <c r="W9" s="35">
        <v>0</v>
      </c>
      <c r="X9" s="32">
        <v>4</v>
      </c>
      <c r="Y9" s="33">
        <v>0</v>
      </c>
      <c r="Z9" s="27" t="s">
        <v>40</v>
      </c>
    </row>
    <row r="10" spans="1:26" ht="15" customHeight="1" x14ac:dyDescent="0.2">
      <c r="A10" s="10" t="s">
        <v>106</v>
      </c>
      <c r="B10" s="256">
        <v>2</v>
      </c>
      <c r="C10" s="257">
        <v>0</v>
      </c>
      <c r="D10" s="256">
        <v>2</v>
      </c>
      <c r="E10" s="257">
        <v>0</v>
      </c>
      <c r="F10" s="279">
        <v>1</v>
      </c>
      <c r="G10" s="212">
        <v>0</v>
      </c>
      <c r="H10" s="256">
        <v>1</v>
      </c>
      <c r="I10" s="257">
        <v>0</v>
      </c>
      <c r="J10" s="279">
        <v>0</v>
      </c>
      <c r="K10" s="212">
        <v>0</v>
      </c>
      <c r="L10" s="256">
        <v>2</v>
      </c>
      <c r="M10" s="257">
        <v>0</v>
      </c>
      <c r="N10" s="240">
        <v>2</v>
      </c>
      <c r="O10" s="221">
        <v>0</v>
      </c>
      <c r="P10" s="36">
        <v>4</v>
      </c>
      <c r="Q10" s="37">
        <v>0</v>
      </c>
      <c r="R10" s="38">
        <v>3</v>
      </c>
      <c r="S10" s="39">
        <v>0</v>
      </c>
      <c r="T10" s="36">
        <v>1</v>
      </c>
      <c r="U10" s="37">
        <v>0</v>
      </c>
      <c r="V10" s="38">
        <v>2</v>
      </c>
      <c r="W10" s="39">
        <v>0</v>
      </c>
      <c r="X10" s="36">
        <v>0</v>
      </c>
      <c r="Y10" s="37">
        <v>0</v>
      </c>
      <c r="Z10" s="28" t="s">
        <v>41</v>
      </c>
    </row>
    <row r="11" spans="1:26" ht="15" customHeight="1" x14ac:dyDescent="0.2">
      <c r="A11" s="9" t="s">
        <v>107</v>
      </c>
      <c r="B11" s="254">
        <v>2</v>
      </c>
      <c r="C11" s="294">
        <v>0</v>
      </c>
      <c r="D11" s="254">
        <v>4</v>
      </c>
      <c r="E11" s="294">
        <v>0</v>
      </c>
      <c r="F11" s="278">
        <v>0</v>
      </c>
      <c r="G11" s="276">
        <v>0</v>
      </c>
      <c r="H11" s="254">
        <v>1</v>
      </c>
      <c r="I11" s="258">
        <v>0</v>
      </c>
      <c r="J11" s="278">
        <v>1</v>
      </c>
      <c r="K11" s="213">
        <v>0</v>
      </c>
      <c r="L11" s="254">
        <v>1</v>
      </c>
      <c r="M11" s="258">
        <v>0</v>
      </c>
      <c r="N11" s="222">
        <v>4</v>
      </c>
      <c r="O11" s="220">
        <v>0</v>
      </c>
      <c r="P11" s="32">
        <v>4</v>
      </c>
      <c r="Q11" s="33">
        <v>0</v>
      </c>
      <c r="R11" s="34">
        <v>5</v>
      </c>
      <c r="S11" s="35">
        <v>0</v>
      </c>
      <c r="T11" s="32">
        <v>5</v>
      </c>
      <c r="U11" s="33">
        <v>0</v>
      </c>
      <c r="V11" s="34">
        <v>0</v>
      </c>
      <c r="W11" s="35">
        <v>0</v>
      </c>
      <c r="X11" s="32">
        <v>0</v>
      </c>
      <c r="Y11" s="33">
        <v>0</v>
      </c>
      <c r="Z11" s="27" t="s">
        <v>42</v>
      </c>
    </row>
    <row r="12" spans="1:26" ht="15" customHeight="1" x14ac:dyDescent="0.2">
      <c r="A12" s="10" t="s">
        <v>108</v>
      </c>
      <c r="B12" s="256">
        <v>0</v>
      </c>
      <c r="C12" s="257">
        <v>0</v>
      </c>
      <c r="D12" s="256">
        <v>0</v>
      </c>
      <c r="E12" s="257">
        <v>0</v>
      </c>
      <c r="F12" s="279">
        <v>1</v>
      </c>
      <c r="G12" s="212">
        <v>0</v>
      </c>
      <c r="H12" s="256">
        <v>1</v>
      </c>
      <c r="I12" s="257">
        <v>0</v>
      </c>
      <c r="J12" s="279">
        <v>0</v>
      </c>
      <c r="K12" s="212">
        <v>0</v>
      </c>
      <c r="L12" s="256">
        <v>0</v>
      </c>
      <c r="M12" s="257">
        <v>0</v>
      </c>
      <c r="N12" s="240">
        <v>0</v>
      </c>
      <c r="O12" s="221">
        <v>0</v>
      </c>
      <c r="P12" s="36">
        <v>0</v>
      </c>
      <c r="Q12" s="37">
        <v>0</v>
      </c>
      <c r="R12" s="38">
        <v>0</v>
      </c>
      <c r="S12" s="39">
        <v>0</v>
      </c>
      <c r="T12" s="36">
        <v>0</v>
      </c>
      <c r="U12" s="37">
        <v>0</v>
      </c>
      <c r="V12" s="38">
        <v>0</v>
      </c>
      <c r="W12" s="39">
        <v>0</v>
      </c>
      <c r="X12" s="36">
        <v>0</v>
      </c>
      <c r="Y12" s="37">
        <v>0</v>
      </c>
      <c r="Z12" s="28" t="s">
        <v>109</v>
      </c>
    </row>
    <row r="13" spans="1:26" ht="15" customHeight="1" x14ac:dyDescent="0.2">
      <c r="A13" s="9" t="s">
        <v>110</v>
      </c>
      <c r="B13" s="254">
        <v>0</v>
      </c>
      <c r="C13" s="294">
        <v>0</v>
      </c>
      <c r="D13" s="254">
        <v>0</v>
      </c>
      <c r="E13" s="294">
        <v>0</v>
      </c>
      <c r="F13" s="278">
        <v>0</v>
      </c>
      <c r="G13" s="276">
        <v>0</v>
      </c>
      <c r="H13" s="254">
        <v>0</v>
      </c>
      <c r="I13" s="258">
        <v>0</v>
      </c>
      <c r="J13" s="278">
        <v>0</v>
      </c>
      <c r="K13" s="213">
        <v>0</v>
      </c>
      <c r="L13" s="254">
        <v>0</v>
      </c>
      <c r="M13" s="258">
        <v>0</v>
      </c>
      <c r="N13" s="222">
        <v>0</v>
      </c>
      <c r="O13" s="220">
        <v>0</v>
      </c>
      <c r="P13" s="32">
        <v>0</v>
      </c>
      <c r="Q13" s="33">
        <v>0</v>
      </c>
      <c r="R13" s="34">
        <v>0</v>
      </c>
      <c r="S13" s="35">
        <v>0</v>
      </c>
      <c r="T13" s="32">
        <v>0</v>
      </c>
      <c r="U13" s="33">
        <v>0</v>
      </c>
      <c r="V13" s="34">
        <v>0</v>
      </c>
      <c r="W13" s="35">
        <v>0</v>
      </c>
      <c r="X13" s="32">
        <v>0</v>
      </c>
      <c r="Y13" s="33">
        <v>0</v>
      </c>
      <c r="Z13" s="27" t="s">
        <v>111</v>
      </c>
    </row>
    <row r="14" spans="1:26" ht="15" customHeight="1" x14ac:dyDescent="0.2">
      <c r="A14" s="10" t="s">
        <v>112</v>
      </c>
      <c r="B14" s="256">
        <v>0</v>
      </c>
      <c r="C14" s="257">
        <v>0</v>
      </c>
      <c r="D14" s="256">
        <v>2</v>
      </c>
      <c r="E14" s="257">
        <v>0</v>
      </c>
      <c r="F14" s="279">
        <v>1</v>
      </c>
      <c r="G14" s="212">
        <v>0</v>
      </c>
      <c r="H14" s="256">
        <v>4</v>
      </c>
      <c r="I14" s="257">
        <v>0</v>
      </c>
      <c r="J14" s="279">
        <v>6</v>
      </c>
      <c r="K14" s="212">
        <v>0</v>
      </c>
      <c r="L14" s="256">
        <v>5</v>
      </c>
      <c r="M14" s="257">
        <v>0</v>
      </c>
      <c r="N14" s="240">
        <v>6</v>
      </c>
      <c r="O14" s="221">
        <v>0</v>
      </c>
      <c r="P14" s="36">
        <v>9</v>
      </c>
      <c r="Q14" s="37">
        <v>0</v>
      </c>
      <c r="R14" s="38">
        <v>7</v>
      </c>
      <c r="S14" s="39">
        <v>0</v>
      </c>
      <c r="T14" s="36">
        <v>6</v>
      </c>
      <c r="U14" s="37">
        <v>0</v>
      </c>
      <c r="V14" s="38">
        <v>5</v>
      </c>
      <c r="W14" s="39">
        <v>0</v>
      </c>
      <c r="X14" s="36">
        <v>5</v>
      </c>
      <c r="Y14" s="37">
        <v>0</v>
      </c>
      <c r="Z14" s="28" t="s">
        <v>43</v>
      </c>
    </row>
    <row r="15" spans="1:26" ht="15" customHeight="1" x14ac:dyDescent="0.2">
      <c r="A15" s="9" t="s">
        <v>113</v>
      </c>
      <c r="B15" s="254">
        <v>1</v>
      </c>
      <c r="C15" s="294">
        <v>0</v>
      </c>
      <c r="D15" s="254">
        <v>1</v>
      </c>
      <c r="E15" s="294">
        <v>0</v>
      </c>
      <c r="F15" s="278">
        <v>1</v>
      </c>
      <c r="G15" s="276">
        <v>0</v>
      </c>
      <c r="H15" s="254">
        <v>1</v>
      </c>
      <c r="I15" s="258">
        <v>0</v>
      </c>
      <c r="J15" s="278">
        <v>0</v>
      </c>
      <c r="K15" s="213">
        <v>0</v>
      </c>
      <c r="L15" s="254">
        <v>1</v>
      </c>
      <c r="M15" s="258">
        <v>0</v>
      </c>
      <c r="N15" s="222">
        <v>1</v>
      </c>
      <c r="O15" s="220">
        <v>0</v>
      </c>
      <c r="P15" s="32">
        <v>1</v>
      </c>
      <c r="Q15" s="33">
        <v>0</v>
      </c>
      <c r="R15" s="34">
        <v>1</v>
      </c>
      <c r="S15" s="35">
        <v>0</v>
      </c>
      <c r="T15" s="32">
        <v>2</v>
      </c>
      <c r="U15" s="33">
        <v>0</v>
      </c>
      <c r="V15" s="34">
        <v>3</v>
      </c>
      <c r="W15" s="35">
        <v>0</v>
      </c>
      <c r="X15" s="32">
        <v>3</v>
      </c>
      <c r="Y15" s="33">
        <v>0</v>
      </c>
      <c r="Z15" s="27" t="s">
        <v>44</v>
      </c>
    </row>
    <row r="16" spans="1:26" ht="15" customHeight="1" x14ac:dyDescent="0.2">
      <c r="A16" s="10" t="s">
        <v>114</v>
      </c>
      <c r="B16" s="256">
        <v>0</v>
      </c>
      <c r="C16" s="257">
        <v>0</v>
      </c>
      <c r="D16" s="256">
        <v>0</v>
      </c>
      <c r="E16" s="257">
        <v>0</v>
      </c>
      <c r="F16" s="279">
        <v>0</v>
      </c>
      <c r="G16" s="212">
        <v>0</v>
      </c>
      <c r="H16" s="256">
        <v>1</v>
      </c>
      <c r="I16" s="257">
        <v>0</v>
      </c>
      <c r="J16" s="279">
        <v>1</v>
      </c>
      <c r="K16" s="212">
        <v>0</v>
      </c>
      <c r="L16" s="256">
        <v>0</v>
      </c>
      <c r="M16" s="257">
        <v>0</v>
      </c>
      <c r="N16" s="240">
        <v>0</v>
      </c>
      <c r="O16" s="221">
        <v>0</v>
      </c>
      <c r="P16" s="36">
        <v>0</v>
      </c>
      <c r="Q16" s="37">
        <v>0</v>
      </c>
      <c r="R16" s="38">
        <v>0</v>
      </c>
      <c r="S16" s="39">
        <v>0</v>
      </c>
      <c r="T16" s="36">
        <v>0</v>
      </c>
      <c r="U16" s="37">
        <v>0</v>
      </c>
      <c r="V16" s="38">
        <v>0</v>
      </c>
      <c r="W16" s="39">
        <v>0</v>
      </c>
      <c r="X16" s="36">
        <v>0</v>
      </c>
      <c r="Y16" s="37">
        <v>0</v>
      </c>
      <c r="Z16" s="28" t="s">
        <v>115</v>
      </c>
    </row>
    <row r="17" spans="1:26" ht="15" customHeight="1" x14ac:dyDescent="0.2">
      <c r="A17" s="9" t="s">
        <v>116</v>
      </c>
      <c r="B17" s="254">
        <v>1</v>
      </c>
      <c r="C17" s="294">
        <v>0</v>
      </c>
      <c r="D17" s="254">
        <v>0</v>
      </c>
      <c r="E17" s="294">
        <v>0</v>
      </c>
      <c r="F17" s="278">
        <v>0</v>
      </c>
      <c r="G17" s="276">
        <v>0</v>
      </c>
      <c r="H17" s="254">
        <v>0</v>
      </c>
      <c r="I17" s="258">
        <v>0</v>
      </c>
      <c r="J17" s="278">
        <v>2</v>
      </c>
      <c r="K17" s="213">
        <v>0</v>
      </c>
      <c r="L17" s="254">
        <v>1</v>
      </c>
      <c r="M17" s="258">
        <v>0</v>
      </c>
      <c r="N17" s="222">
        <v>1</v>
      </c>
      <c r="O17" s="220">
        <v>0</v>
      </c>
      <c r="P17" s="32">
        <v>0</v>
      </c>
      <c r="Q17" s="33">
        <v>0</v>
      </c>
      <c r="R17" s="34">
        <v>0</v>
      </c>
      <c r="S17" s="35">
        <v>0</v>
      </c>
      <c r="T17" s="32">
        <v>0</v>
      </c>
      <c r="U17" s="33">
        <v>0</v>
      </c>
      <c r="V17" s="34">
        <v>0</v>
      </c>
      <c r="W17" s="35">
        <v>0</v>
      </c>
      <c r="X17" s="32">
        <v>0</v>
      </c>
      <c r="Y17" s="33">
        <v>0</v>
      </c>
      <c r="Z17" s="27" t="s">
        <v>117</v>
      </c>
    </row>
    <row r="18" spans="1:26" ht="15" customHeight="1" x14ac:dyDescent="0.2">
      <c r="A18" s="10" t="s">
        <v>118</v>
      </c>
      <c r="B18" s="256">
        <v>33</v>
      </c>
      <c r="C18" s="257">
        <v>0</v>
      </c>
      <c r="D18" s="256">
        <v>35</v>
      </c>
      <c r="E18" s="257">
        <v>0</v>
      </c>
      <c r="F18" s="279">
        <v>34</v>
      </c>
      <c r="G18" s="212">
        <v>0</v>
      </c>
      <c r="H18" s="256">
        <v>40</v>
      </c>
      <c r="I18" s="257">
        <v>0</v>
      </c>
      <c r="J18" s="279">
        <v>36</v>
      </c>
      <c r="K18" s="212">
        <v>0</v>
      </c>
      <c r="L18" s="256">
        <v>44</v>
      </c>
      <c r="M18" s="257">
        <v>0</v>
      </c>
      <c r="N18" s="240">
        <v>58</v>
      </c>
      <c r="O18" s="221">
        <v>0</v>
      </c>
      <c r="P18" s="36">
        <v>57</v>
      </c>
      <c r="Q18" s="37">
        <v>0</v>
      </c>
      <c r="R18" s="38">
        <v>48</v>
      </c>
      <c r="S18" s="39">
        <v>0</v>
      </c>
      <c r="T18" s="36">
        <v>49</v>
      </c>
      <c r="U18" s="37">
        <v>0</v>
      </c>
      <c r="V18" s="38">
        <v>31</v>
      </c>
      <c r="W18" s="39">
        <v>0</v>
      </c>
      <c r="X18" s="36">
        <v>26</v>
      </c>
      <c r="Y18" s="37">
        <v>0</v>
      </c>
      <c r="Z18" s="28" t="s">
        <v>45</v>
      </c>
    </row>
    <row r="19" spans="1:26" ht="15" customHeight="1" x14ac:dyDescent="0.2">
      <c r="A19" s="9" t="s">
        <v>119</v>
      </c>
      <c r="B19" s="254">
        <v>27</v>
      </c>
      <c r="C19" s="294">
        <v>0</v>
      </c>
      <c r="D19" s="254">
        <v>20</v>
      </c>
      <c r="E19" s="294">
        <v>1</v>
      </c>
      <c r="F19" s="278">
        <v>18</v>
      </c>
      <c r="G19" s="276">
        <v>0</v>
      </c>
      <c r="H19" s="254">
        <v>14</v>
      </c>
      <c r="I19" s="258">
        <v>0</v>
      </c>
      <c r="J19" s="278">
        <v>13</v>
      </c>
      <c r="K19" s="213">
        <v>1</v>
      </c>
      <c r="L19" s="254">
        <v>19</v>
      </c>
      <c r="M19" s="258">
        <v>0</v>
      </c>
      <c r="N19" s="222">
        <v>16</v>
      </c>
      <c r="O19" s="220">
        <v>1</v>
      </c>
      <c r="P19" s="32">
        <v>18</v>
      </c>
      <c r="Q19" s="33">
        <v>0</v>
      </c>
      <c r="R19" s="34">
        <v>18</v>
      </c>
      <c r="S19" s="35">
        <v>0</v>
      </c>
      <c r="T19" s="32">
        <v>20</v>
      </c>
      <c r="U19" s="33">
        <v>0</v>
      </c>
      <c r="V19" s="34">
        <v>25</v>
      </c>
      <c r="W19" s="35">
        <v>0</v>
      </c>
      <c r="X19" s="32">
        <v>28</v>
      </c>
      <c r="Y19" s="33">
        <v>0</v>
      </c>
      <c r="Z19" s="27" t="s">
        <v>46</v>
      </c>
    </row>
    <row r="20" spans="1:26" ht="15" customHeight="1" x14ac:dyDescent="0.2">
      <c r="A20" s="10" t="s">
        <v>120</v>
      </c>
      <c r="B20" s="256">
        <v>0</v>
      </c>
      <c r="C20" s="257">
        <v>0</v>
      </c>
      <c r="D20" s="256">
        <v>0</v>
      </c>
      <c r="E20" s="257">
        <v>0</v>
      </c>
      <c r="F20" s="279">
        <v>0</v>
      </c>
      <c r="G20" s="212">
        <v>0</v>
      </c>
      <c r="H20" s="256">
        <v>1</v>
      </c>
      <c r="I20" s="257">
        <v>0</v>
      </c>
      <c r="J20" s="279">
        <v>0</v>
      </c>
      <c r="K20" s="212">
        <v>0</v>
      </c>
      <c r="L20" s="256">
        <v>2</v>
      </c>
      <c r="M20" s="257">
        <v>0</v>
      </c>
      <c r="N20" s="240">
        <v>1</v>
      </c>
      <c r="O20" s="221">
        <v>0</v>
      </c>
      <c r="P20" s="36">
        <v>1</v>
      </c>
      <c r="Q20" s="37">
        <v>0</v>
      </c>
      <c r="R20" s="38">
        <v>0</v>
      </c>
      <c r="S20" s="39">
        <v>0</v>
      </c>
      <c r="T20" s="36">
        <v>0</v>
      </c>
      <c r="U20" s="37">
        <v>0</v>
      </c>
      <c r="V20" s="38">
        <v>1</v>
      </c>
      <c r="W20" s="39">
        <v>0</v>
      </c>
      <c r="X20" s="36">
        <v>1</v>
      </c>
      <c r="Y20" s="37">
        <v>0</v>
      </c>
      <c r="Z20" s="28" t="s">
        <v>79</v>
      </c>
    </row>
    <row r="21" spans="1:26" ht="15" customHeight="1" x14ac:dyDescent="0.2">
      <c r="A21" s="9" t="s">
        <v>121</v>
      </c>
      <c r="B21" s="254">
        <v>0</v>
      </c>
      <c r="C21" s="294">
        <v>0</v>
      </c>
      <c r="D21" s="254">
        <v>0</v>
      </c>
      <c r="E21" s="294">
        <v>0</v>
      </c>
      <c r="F21" s="278">
        <v>1</v>
      </c>
      <c r="G21" s="276">
        <v>0</v>
      </c>
      <c r="H21" s="254">
        <v>0</v>
      </c>
      <c r="I21" s="258">
        <v>0</v>
      </c>
      <c r="J21" s="278">
        <v>0</v>
      </c>
      <c r="K21" s="213">
        <v>0</v>
      </c>
      <c r="L21" s="254">
        <v>0</v>
      </c>
      <c r="M21" s="258">
        <v>0</v>
      </c>
      <c r="N21" s="222">
        <v>0</v>
      </c>
      <c r="O21" s="220">
        <v>0</v>
      </c>
      <c r="P21" s="32">
        <v>0</v>
      </c>
      <c r="Q21" s="33">
        <v>0</v>
      </c>
      <c r="R21" s="34">
        <v>0</v>
      </c>
      <c r="S21" s="35">
        <v>0</v>
      </c>
      <c r="T21" s="32">
        <v>0</v>
      </c>
      <c r="U21" s="33">
        <v>0</v>
      </c>
      <c r="V21" s="34">
        <v>0</v>
      </c>
      <c r="W21" s="35">
        <v>0</v>
      </c>
      <c r="X21" s="32">
        <v>0</v>
      </c>
      <c r="Y21" s="33">
        <v>0</v>
      </c>
      <c r="Z21" s="27" t="s">
        <v>122</v>
      </c>
    </row>
    <row r="22" spans="1:26" ht="15" customHeight="1" x14ac:dyDescent="0.2">
      <c r="A22" s="10" t="s">
        <v>123</v>
      </c>
      <c r="B22" s="256">
        <v>0</v>
      </c>
      <c r="C22" s="257">
        <v>0</v>
      </c>
      <c r="D22" s="256">
        <v>0</v>
      </c>
      <c r="E22" s="257">
        <v>0</v>
      </c>
      <c r="F22" s="279">
        <v>1</v>
      </c>
      <c r="G22" s="212">
        <v>0</v>
      </c>
      <c r="H22" s="256">
        <v>0</v>
      </c>
      <c r="I22" s="257">
        <v>0</v>
      </c>
      <c r="J22" s="279">
        <v>0</v>
      </c>
      <c r="K22" s="212">
        <v>0</v>
      </c>
      <c r="L22" s="256">
        <v>1</v>
      </c>
      <c r="M22" s="257">
        <v>0</v>
      </c>
      <c r="N22" s="240">
        <v>2</v>
      </c>
      <c r="O22" s="221">
        <v>0</v>
      </c>
      <c r="P22" s="36">
        <v>2</v>
      </c>
      <c r="Q22" s="37">
        <v>0</v>
      </c>
      <c r="R22" s="38">
        <v>2</v>
      </c>
      <c r="S22" s="39">
        <v>0</v>
      </c>
      <c r="T22" s="36">
        <v>1</v>
      </c>
      <c r="U22" s="37">
        <v>0</v>
      </c>
      <c r="V22" s="38">
        <v>2</v>
      </c>
      <c r="W22" s="39">
        <v>0</v>
      </c>
      <c r="X22" s="36">
        <v>1</v>
      </c>
      <c r="Y22" s="37">
        <v>0</v>
      </c>
      <c r="Z22" s="28" t="s">
        <v>47</v>
      </c>
    </row>
    <row r="23" spans="1:26" ht="15" customHeight="1" x14ac:dyDescent="0.2">
      <c r="A23" s="9" t="s">
        <v>124</v>
      </c>
      <c r="B23" s="254">
        <v>0</v>
      </c>
      <c r="C23" s="294">
        <v>0</v>
      </c>
      <c r="D23" s="254">
        <v>0</v>
      </c>
      <c r="E23" s="294">
        <v>0</v>
      </c>
      <c r="F23" s="278">
        <v>0</v>
      </c>
      <c r="G23" s="276">
        <v>0</v>
      </c>
      <c r="H23" s="254">
        <v>0</v>
      </c>
      <c r="I23" s="258">
        <v>0</v>
      </c>
      <c r="J23" s="278">
        <v>0</v>
      </c>
      <c r="K23" s="213">
        <v>0</v>
      </c>
      <c r="L23" s="254">
        <v>0</v>
      </c>
      <c r="M23" s="258">
        <v>0</v>
      </c>
      <c r="N23" s="222">
        <v>0</v>
      </c>
      <c r="O23" s="220">
        <v>0</v>
      </c>
      <c r="P23" s="32">
        <v>0</v>
      </c>
      <c r="Q23" s="33">
        <v>0</v>
      </c>
      <c r="R23" s="34">
        <v>0</v>
      </c>
      <c r="S23" s="35">
        <v>0</v>
      </c>
      <c r="T23" s="32">
        <v>0</v>
      </c>
      <c r="U23" s="33">
        <v>0</v>
      </c>
      <c r="V23" s="34">
        <v>0</v>
      </c>
      <c r="W23" s="35">
        <v>0</v>
      </c>
      <c r="X23" s="32">
        <v>0</v>
      </c>
      <c r="Y23" s="33">
        <v>0</v>
      </c>
      <c r="Z23" s="27" t="s">
        <v>125</v>
      </c>
    </row>
    <row r="24" spans="1:26" ht="15" customHeight="1" x14ac:dyDescent="0.2">
      <c r="A24" s="10" t="s">
        <v>126</v>
      </c>
      <c r="B24" s="256">
        <v>2</v>
      </c>
      <c r="C24" s="257">
        <v>0</v>
      </c>
      <c r="D24" s="256">
        <v>1</v>
      </c>
      <c r="E24" s="257">
        <v>0</v>
      </c>
      <c r="F24" s="279">
        <v>0</v>
      </c>
      <c r="G24" s="212">
        <v>0</v>
      </c>
      <c r="H24" s="256">
        <v>1</v>
      </c>
      <c r="I24" s="257">
        <v>0</v>
      </c>
      <c r="J24" s="279">
        <v>1</v>
      </c>
      <c r="K24" s="212">
        <v>0</v>
      </c>
      <c r="L24" s="256">
        <v>0</v>
      </c>
      <c r="M24" s="257">
        <v>0</v>
      </c>
      <c r="N24" s="240">
        <v>0</v>
      </c>
      <c r="O24" s="221">
        <v>0</v>
      </c>
      <c r="P24" s="36">
        <v>0</v>
      </c>
      <c r="Q24" s="37">
        <v>0</v>
      </c>
      <c r="R24" s="38">
        <v>0</v>
      </c>
      <c r="S24" s="39">
        <v>0</v>
      </c>
      <c r="T24" s="36">
        <v>1</v>
      </c>
      <c r="U24" s="37">
        <v>0</v>
      </c>
      <c r="V24" s="38">
        <v>1</v>
      </c>
      <c r="W24" s="39">
        <v>0</v>
      </c>
      <c r="X24" s="36">
        <v>1</v>
      </c>
      <c r="Y24" s="37">
        <v>0</v>
      </c>
      <c r="Z24" s="28" t="s">
        <v>80</v>
      </c>
    </row>
    <row r="25" spans="1:26" ht="15" customHeight="1" x14ac:dyDescent="0.2">
      <c r="A25" s="9" t="s">
        <v>127</v>
      </c>
      <c r="B25" s="254">
        <v>1</v>
      </c>
      <c r="C25" s="294">
        <v>0</v>
      </c>
      <c r="D25" s="254">
        <v>1</v>
      </c>
      <c r="E25" s="294">
        <v>0</v>
      </c>
      <c r="F25" s="278">
        <v>0</v>
      </c>
      <c r="G25" s="276">
        <v>0</v>
      </c>
      <c r="H25" s="254">
        <v>1</v>
      </c>
      <c r="I25" s="258">
        <v>0</v>
      </c>
      <c r="J25" s="278">
        <v>2</v>
      </c>
      <c r="K25" s="213">
        <v>0</v>
      </c>
      <c r="L25" s="254">
        <v>3</v>
      </c>
      <c r="M25" s="258">
        <v>0</v>
      </c>
      <c r="N25" s="222">
        <v>3</v>
      </c>
      <c r="O25" s="220">
        <v>0</v>
      </c>
      <c r="P25" s="32">
        <v>2</v>
      </c>
      <c r="Q25" s="33">
        <v>0</v>
      </c>
      <c r="R25" s="34">
        <v>1</v>
      </c>
      <c r="S25" s="35">
        <v>0</v>
      </c>
      <c r="T25" s="32">
        <v>1</v>
      </c>
      <c r="U25" s="33">
        <v>0</v>
      </c>
      <c r="V25" s="34">
        <v>3</v>
      </c>
      <c r="W25" s="35">
        <v>0</v>
      </c>
      <c r="X25" s="32">
        <v>2</v>
      </c>
      <c r="Y25" s="33">
        <v>0</v>
      </c>
      <c r="Z25" s="27" t="s">
        <v>49</v>
      </c>
    </row>
    <row r="26" spans="1:26" ht="15" customHeight="1" x14ac:dyDescent="0.2">
      <c r="A26" s="10" t="s">
        <v>128</v>
      </c>
      <c r="B26" s="256">
        <v>1</v>
      </c>
      <c r="C26" s="257">
        <v>0</v>
      </c>
      <c r="D26" s="256">
        <v>1</v>
      </c>
      <c r="E26" s="257">
        <v>0</v>
      </c>
      <c r="F26" s="279">
        <v>4</v>
      </c>
      <c r="G26" s="212">
        <v>0</v>
      </c>
      <c r="H26" s="256">
        <v>5</v>
      </c>
      <c r="I26" s="257">
        <v>0</v>
      </c>
      <c r="J26" s="279">
        <v>5</v>
      </c>
      <c r="K26" s="212">
        <v>0</v>
      </c>
      <c r="L26" s="256">
        <v>6</v>
      </c>
      <c r="M26" s="257">
        <v>0</v>
      </c>
      <c r="N26" s="240">
        <v>5</v>
      </c>
      <c r="O26" s="221">
        <v>0</v>
      </c>
      <c r="P26" s="36">
        <v>4</v>
      </c>
      <c r="Q26" s="37">
        <v>0</v>
      </c>
      <c r="R26" s="38">
        <v>4</v>
      </c>
      <c r="S26" s="39">
        <v>0</v>
      </c>
      <c r="T26" s="36">
        <v>1</v>
      </c>
      <c r="U26" s="37">
        <v>0</v>
      </c>
      <c r="V26" s="38">
        <v>1</v>
      </c>
      <c r="W26" s="39">
        <v>0</v>
      </c>
      <c r="X26" s="36">
        <v>1</v>
      </c>
      <c r="Y26" s="37">
        <v>0</v>
      </c>
      <c r="Z26" s="28" t="s">
        <v>48</v>
      </c>
    </row>
    <row r="27" spans="1:26" ht="15" customHeight="1" x14ac:dyDescent="0.2">
      <c r="A27" s="9" t="s">
        <v>129</v>
      </c>
      <c r="B27" s="254">
        <v>1133</v>
      </c>
      <c r="C27" s="258">
        <v>30</v>
      </c>
      <c r="D27" s="254">
        <v>1186</v>
      </c>
      <c r="E27" s="258">
        <v>23</v>
      </c>
      <c r="F27" s="278">
        <v>1327</v>
      </c>
      <c r="G27" s="213">
        <v>17</v>
      </c>
      <c r="H27" s="254">
        <v>1395</v>
      </c>
      <c r="I27" s="258">
        <v>25</v>
      </c>
      <c r="J27" s="278">
        <v>1538</v>
      </c>
      <c r="K27" s="213">
        <v>24</v>
      </c>
      <c r="L27" s="254">
        <v>1661</v>
      </c>
      <c r="M27" s="258">
        <v>14</v>
      </c>
      <c r="N27" s="222">
        <v>1687</v>
      </c>
      <c r="O27" s="220">
        <v>37</v>
      </c>
      <c r="P27" s="32">
        <v>1688</v>
      </c>
      <c r="Q27" s="33">
        <v>22</v>
      </c>
      <c r="R27" s="34">
        <v>1741</v>
      </c>
      <c r="S27" s="35">
        <v>29</v>
      </c>
      <c r="T27" s="32">
        <v>1669</v>
      </c>
      <c r="U27" s="33">
        <v>9</v>
      </c>
      <c r="V27" s="34">
        <v>1542</v>
      </c>
      <c r="W27" s="35">
        <v>22</v>
      </c>
      <c r="X27" s="32">
        <v>1419</v>
      </c>
      <c r="Y27" s="33">
        <v>34</v>
      </c>
      <c r="Z27" s="27" t="s">
        <v>50</v>
      </c>
    </row>
    <row r="28" spans="1:26" ht="15" customHeight="1" x14ac:dyDescent="0.2">
      <c r="A28" s="10" t="s">
        <v>130</v>
      </c>
      <c r="B28" s="256">
        <v>1</v>
      </c>
      <c r="C28" s="257">
        <v>0</v>
      </c>
      <c r="D28" s="256">
        <v>3</v>
      </c>
      <c r="E28" s="257">
        <v>0</v>
      </c>
      <c r="F28" s="279">
        <v>5</v>
      </c>
      <c r="G28" s="212">
        <v>0</v>
      </c>
      <c r="H28" s="256">
        <v>4</v>
      </c>
      <c r="I28" s="257">
        <v>0</v>
      </c>
      <c r="J28" s="279">
        <v>2</v>
      </c>
      <c r="K28" s="212">
        <v>0</v>
      </c>
      <c r="L28" s="256">
        <v>1</v>
      </c>
      <c r="M28" s="257">
        <v>0</v>
      </c>
      <c r="N28" s="240">
        <v>2</v>
      </c>
      <c r="O28" s="221">
        <v>0</v>
      </c>
      <c r="P28" s="36">
        <v>4</v>
      </c>
      <c r="Q28" s="37">
        <v>0</v>
      </c>
      <c r="R28" s="38">
        <v>3</v>
      </c>
      <c r="S28" s="39">
        <v>0</v>
      </c>
      <c r="T28" s="36">
        <v>4</v>
      </c>
      <c r="U28" s="37">
        <v>0</v>
      </c>
      <c r="V28" s="38">
        <v>4</v>
      </c>
      <c r="W28" s="39">
        <v>0</v>
      </c>
      <c r="X28" s="36">
        <v>5</v>
      </c>
      <c r="Y28" s="37">
        <v>0</v>
      </c>
      <c r="Z28" s="28" t="s">
        <v>51</v>
      </c>
    </row>
    <row r="29" spans="1:26" ht="15" customHeight="1" x14ac:dyDescent="0.2">
      <c r="A29" s="9" t="s">
        <v>131</v>
      </c>
      <c r="B29" s="254">
        <v>0</v>
      </c>
      <c r="C29" s="294">
        <v>0</v>
      </c>
      <c r="D29" s="254">
        <v>0</v>
      </c>
      <c r="E29" s="294">
        <v>0</v>
      </c>
      <c r="F29" s="278">
        <v>0</v>
      </c>
      <c r="G29" s="276">
        <v>0</v>
      </c>
      <c r="H29" s="254">
        <v>0</v>
      </c>
      <c r="I29" s="258">
        <v>0</v>
      </c>
      <c r="J29" s="278">
        <v>0</v>
      </c>
      <c r="K29" s="213">
        <v>0</v>
      </c>
      <c r="L29" s="254">
        <v>0</v>
      </c>
      <c r="M29" s="258">
        <v>0</v>
      </c>
      <c r="N29" s="222">
        <v>0</v>
      </c>
      <c r="O29" s="220">
        <v>0</v>
      </c>
      <c r="P29" s="32">
        <v>0</v>
      </c>
      <c r="Q29" s="33">
        <v>0</v>
      </c>
      <c r="R29" s="34">
        <v>0</v>
      </c>
      <c r="S29" s="35">
        <v>0</v>
      </c>
      <c r="T29" s="32">
        <v>0</v>
      </c>
      <c r="U29" s="33">
        <v>0</v>
      </c>
      <c r="V29" s="34">
        <v>0</v>
      </c>
      <c r="W29" s="35">
        <v>0</v>
      </c>
      <c r="X29" s="32">
        <v>0</v>
      </c>
      <c r="Y29" s="33">
        <v>0</v>
      </c>
      <c r="Z29" s="27" t="s">
        <v>132</v>
      </c>
    </row>
    <row r="30" spans="1:26" ht="15" customHeight="1" x14ac:dyDescent="0.2">
      <c r="A30" s="10" t="s">
        <v>133</v>
      </c>
      <c r="B30" s="256">
        <v>0</v>
      </c>
      <c r="C30" s="257">
        <v>0</v>
      </c>
      <c r="D30" s="256">
        <v>0</v>
      </c>
      <c r="E30" s="257">
        <v>0</v>
      </c>
      <c r="F30" s="279">
        <v>0</v>
      </c>
      <c r="G30" s="212">
        <v>0</v>
      </c>
      <c r="H30" s="256">
        <v>0</v>
      </c>
      <c r="I30" s="257">
        <v>0</v>
      </c>
      <c r="J30" s="279">
        <v>1</v>
      </c>
      <c r="K30" s="212">
        <v>0</v>
      </c>
      <c r="L30" s="256">
        <v>0</v>
      </c>
      <c r="M30" s="257">
        <v>0</v>
      </c>
      <c r="N30" s="240">
        <v>0</v>
      </c>
      <c r="O30" s="221">
        <v>0</v>
      </c>
      <c r="P30" s="36">
        <v>0</v>
      </c>
      <c r="Q30" s="37">
        <v>0</v>
      </c>
      <c r="R30" s="38">
        <v>1</v>
      </c>
      <c r="S30" s="39">
        <v>0</v>
      </c>
      <c r="T30" s="36">
        <v>3</v>
      </c>
      <c r="U30" s="37">
        <v>0</v>
      </c>
      <c r="V30" s="38">
        <v>5</v>
      </c>
      <c r="W30" s="39">
        <v>0</v>
      </c>
      <c r="X30" s="36">
        <v>4</v>
      </c>
      <c r="Y30" s="37">
        <v>0</v>
      </c>
      <c r="Z30" s="28" t="s">
        <v>81</v>
      </c>
    </row>
    <row r="31" spans="1:26" ht="15" customHeight="1" x14ac:dyDescent="0.2">
      <c r="A31" s="9" t="s">
        <v>134</v>
      </c>
      <c r="B31" s="254">
        <v>0</v>
      </c>
      <c r="C31" s="294">
        <v>0</v>
      </c>
      <c r="D31" s="254">
        <v>0</v>
      </c>
      <c r="E31" s="294">
        <v>0</v>
      </c>
      <c r="F31" s="278">
        <v>0</v>
      </c>
      <c r="G31" s="276">
        <v>0</v>
      </c>
      <c r="H31" s="254">
        <v>0</v>
      </c>
      <c r="I31" s="258">
        <v>0</v>
      </c>
      <c r="J31" s="278">
        <v>0</v>
      </c>
      <c r="K31" s="213">
        <v>0</v>
      </c>
      <c r="L31" s="254">
        <v>1</v>
      </c>
      <c r="M31" s="258">
        <v>0</v>
      </c>
      <c r="N31" s="222">
        <v>1</v>
      </c>
      <c r="O31" s="220">
        <v>0</v>
      </c>
      <c r="P31" s="32">
        <v>0</v>
      </c>
      <c r="Q31" s="33">
        <v>0</v>
      </c>
      <c r="R31" s="34">
        <v>0</v>
      </c>
      <c r="S31" s="35">
        <v>0</v>
      </c>
      <c r="T31" s="32">
        <v>0</v>
      </c>
      <c r="U31" s="33">
        <v>0</v>
      </c>
      <c r="V31" s="34">
        <v>0</v>
      </c>
      <c r="W31" s="35">
        <v>0</v>
      </c>
      <c r="X31" s="32">
        <v>0</v>
      </c>
      <c r="Y31" s="33">
        <v>0</v>
      </c>
      <c r="Z31" s="27" t="s">
        <v>135</v>
      </c>
    </row>
    <row r="32" spans="1:26" s="14" customFormat="1" ht="15" customHeight="1" x14ac:dyDescent="0.2">
      <c r="A32" s="13" t="s">
        <v>136</v>
      </c>
      <c r="B32" s="259">
        <v>0</v>
      </c>
      <c r="C32" s="257">
        <v>0</v>
      </c>
      <c r="D32" s="259">
        <v>0</v>
      </c>
      <c r="E32" s="257">
        <v>0</v>
      </c>
      <c r="F32" s="280">
        <v>0</v>
      </c>
      <c r="G32" s="212">
        <v>0</v>
      </c>
      <c r="H32" s="259">
        <v>0</v>
      </c>
      <c r="I32" s="260">
        <v>0</v>
      </c>
      <c r="J32" s="280">
        <v>0</v>
      </c>
      <c r="K32" s="214">
        <v>0</v>
      </c>
      <c r="L32" s="259">
        <v>0</v>
      </c>
      <c r="M32" s="260">
        <v>0</v>
      </c>
      <c r="N32" s="241">
        <v>0</v>
      </c>
      <c r="O32" s="223">
        <v>0</v>
      </c>
      <c r="P32" s="40">
        <v>0</v>
      </c>
      <c r="Q32" s="41">
        <v>0</v>
      </c>
      <c r="R32" s="42">
        <v>1</v>
      </c>
      <c r="S32" s="43">
        <v>0</v>
      </c>
      <c r="T32" s="40">
        <v>1</v>
      </c>
      <c r="U32" s="41">
        <v>0</v>
      </c>
      <c r="V32" s="42">
        <v>1</v>
      </c>
      <c r="W32" s="43">
        <v>0</v>
      </c>
      <c r="X32" s="40">
        <v>1</v>
      </c>
      <c r="Y32" s="41">
        <v>0</v>
      </c>
      <c r="Z32" s="29" t="s">
        <v>82</v>
      </c>
    </row>
    <row r="33" spans="1:26" ht="15" customHeight="1" x14ac:dyDescent="0.2">
      <c r="A33" s="15" t="s">
        <v>137</v>
      </c>
      <c r="B33" s="261">
        <v>0</v>
      </c>
      <c r="C33" s="294">
        <v>0</v>
      </c>
      <c r="D33" s="261">
        <v>0</v>
      </c>
      <c r="E33" s="294">
        <v>0</v>
      </c>
      <c r="F33" s="281">
        <v>0</v>
      </c>
      <c r="G33" s="276">
        <v>0</v>
      </c>
      <c r="H33" s="261">
        <v>1</v>
      </c>
      <c r="I33" s="262">
        <v>0</v>
      </c>
      <c r="J33" s="281">
        <v>1</v>
      </c>
      <c r="K33" s="215">
        <v>0</v>
      </c>
      <c r="L33" s="261">
        <v>2</v>
      </c>
      <c r="M33" s="262">
        <v>0</v>
      </c>
      <c r="N33" s="242">
        <v>2</v>
      </c>
      <c r="O33" s="224">
        <v>0</v>
      </c>
      <c r="P33" s="44">
        <v>1</v>
      </c>
      <c r="Q33" s="45">
        <v>0</v>
      </c>
      <c r="R33" s="46">
        <v>1</v>
      </c>
      <c r="S33" s="47">
        <v>0</v>
      </c>
      <c r="T33" s="44">
        <v>1</v>
      </c>
      <c r="U33" s="45">
        <v>0</v>
      </c>
      <c r="V33" s="46">
        <v>1</v>
      </c>
      <c r="W33" s="47">
        <v>0</v>
      </c>
      <c r="X33" s="44">
        <v>0</v>
      </c>
      <c r="Y33" s="45">
        <v>0</v>
      </c>
      <c r="Z33" s="30" t="s">
        <v>55</v>
      </c>
    </row>
    <row r="34" spans="1:26" s="14" customFormat="1" ht="15" customHeight="1" x14ac:dyDescent="0.2">
      <c r="A34" s="13" t="s">
        <v>138</v>
      </c>
      <c r="B34" s="259">
        <v>0</v>
      </c>
      <c r="C34" s="257">
        <v>0</v>
      </c>
      <c r="D34" s="259">
        <v>0</v>
      </c>
      <c r="E34" s="257">
        <v>0</v>
      </c>
      <c r="F34" s="280">
        <v>0</v>
      </c>
      <c r="G34" s="212">
        <v>0</v>
      </c>
      <c r="H34" s="259">
        <v>0</v>
      </c>
      <c r="I34" s="260">
        <v>0</v>
      </c>
      <c r="J34" s="280">
        <v>1</v>
      </c>
      <c r="K34" s="214">
        <v>0</v>
      </c>
      <c r="L34" s="259">
        <v>2</v>
      </c>
      <c r="M34" s="260">
        <v>0</v>
      </c>
      <c r="N34" s="241">
        <v>3</v>
      </c>
      <c r="O34" s="223">
        <v>0</v>
      </c>
      <c r="P34" s="40">
        <v>3</v>
      </c>
      <c r="Q34" s="41">
        <v>0</v>
      </c>
      <c r="R34" s="42">
        <v>3</v>
      </c>
      <c r="S34" s="43">
        <v>0</v>
      </c>
      <c r="T34" s="40">
        <v>3</v>
      </c>
      <c r="U34" s="41">
        <v>0</v>
      </c>
      <c r="V34" s="42">
        <v>1</v>
      </c>
      <c r="W34" s="43">
        <v>0</v>
      </c>
      <c r="X34" s="40">
        <v>1</v>
      </c>
      <c r="Y34" s="41">
        <v>0</v>
      </c>
      <c r="Z34" s="29" t="s">
        <v>53</v>
      </c>
    </row>
    <row r="35" spans="1:26" s="14" customFormat="1" ht="15" customHeight="1" x14ac:dyDescent="0.2">
      <c r="A35" s="15" t="s">
        <v>139</v>
      </c>
      <c r="B35" s="261">
        <v>1</v>
      </c>
      <c r="C35" s="294">
        <v>0</v>
      </c>
      <c r="D35" s="261">
        <v>1</v>
      </c>
      <c r="E35" s="294">
        <v>0</v>
      </c>
      <c r="F35" s="281">
        <v>1</v>
      </c>
      <c r="G35" s="276">
        <v>0</v>
      </c>
      <c r="H35" s="261">
        <v>1</v>
      </c>
      <c r="I35" s="262">
        <v>0</v>
      </c>
      <c r="J35" s="281">
        <v>0</v>
      </c>
      <c r="K35" s="215">
        <v>0</v>
      </c>
      <c r="L35" s="261">
        <v>2</v>
      </c>
      <c r="M35" s="262">
        <v>0</v>
      </c>
      <c r="N35" s="242">
        <v>1</v>
      </c>
      <c r="O35" s="224">
        <v>0</v>
      </c>
      <c r="P35" s="44">
        <v>1</v>
      </c>
      <c r="Q35" s="45">
        <v>0</v>
      </c>
      <c r="R35" s="46">
        <v>2</v>
      </c>
      <c r="S35" s="47">
        <v>0</v>
      </c>
      <c r="T35" s="44">
        <v>3</v>
      </c>
      <c r="U35" s="45">
        <v>0</v>
      </c>
      <c r="V35" s="46">
        <v>1</v>
      </c>
      <c r="W35" s="47">
        <v>0</v>
      </c>
      <c r="X35" s="44">
        <v>2</v>
      </c>
      <c r="Y35" s="45">
        <v>0</v>
      </c>
      <c r="Z35" s="30" t="s">
        <v>54</v>
      </c>
    </row>
    <row r="36" spans="1:26" ht="15" customHeight="1" x14ac:dyDescent="0.2">
      <c r="A36" s="13" t="s">
        <v>140</v>
      </c>
      <c r="B36" s="259">
        <v>0</v>
      </c>
      <c r="C36" s="257">
        <v>0</v>
      </c>
      <c r="D36" s="259">
        <v>0</v>
      </c>
      <c r="E36" s="257">
        <v>0</v>
      </c>
      <c r="F36" s="280">
        <v>0</v>
      </c>
      <c r="G36" s="212">
        <v>0</v>
      </c>
      <c r="H36" s="259">
        <v>0</v>
      </c>
      <c r="I36" s="260">
        <v>0</v>
      </c>
      <c r="J36" s="280">
        <v>0</v>
      </c>
      <c r="K36" s="214">
        <v>0</v>
      </c>
      <c r="L36" s="259">
        <v>0</v>
      </c>
      <c r="M36" s="260">
        <v>0</v>
      </c>
      <c r="N36" s="241">
        <v>0</v>
      </c>
      <c r="O36" s="223">
        <v>0</v>
      </c>
      <c r="P36" s="40">
        <v>0</v>
      </c>
      <c r="Q36" s="41">
        <v>0</v>
      </c>
      <c r="R36" s="42">
        <v>0</v>
      </c>
      <c r="S36" s="43">
        <v>0</v>
      </c>
      <c r="T36" s="40">
        <v>0</v>
      </c>
      <c r="U36" s="41">
        <v>0</v>
      </c>
      <c r="V36" s="42">
        <v>0</v>
      </c>
      <c r="W36" s="43">
        <v>0</v>
      </c>
      <c r="X36" s="40">
        <v>0</v>
      </c>
      <c r="Y36" s="41">
        <v>0</v>
      </c>
      <c r="Z36" s="29" t="s">
        <v>141</v>
      </c>
    </row>
    <row r="37" spans="1:26" ht="15" customHeight="1" x14ac:dyDescent="0.2">
      <c r="A37" s="9" t="s">
        <v>142</v>
      </c>
      <c r="B37" s="254">
        <v>1</v>
      </c>
      <c r="C37" s="294">
        <v>0</v>
      </c>
      <c r="D37" s="254">
        <v>1</v>
      </c>
      <c r="E37" s="294">
        <v>0</v>
      </c>
      <c r="F37" s="278">
        <v>0</v>
      </c>
      <c r="G37" s="276">
        <v>0</v>
      </c>
      <c r="H37" s="254">
        <v>1</v>
      </c>
      <c r="I37" s="258">
        <v>0</v>
      </c>
      <c r="J37" s="278">
        <v>0</v>
      </c>
      <c r="K37" s="213">
        <v>0</v>
      </c>
      <c r="L37" s="254">
        <v>2</v>
      </c>
      <c r="M37" s="258">
        <v>0</v>
      </c>
      <c r="N37" s="222">
        <v>1</v>
      </c>
      <c r="O37" s="220">
        <v>0</v>
      </c>
      <c r="P37" s="32">
        <v>3</v>
      </c>
      <c r="Q37" s="33">
        <v>0</v>
      </c>
      <c r="R37" s="34">
        <v>5</v>
      </c>
      <c r="S37" s="35">
        <v>0</v>
      </c>
      <c r="T37" s="32">
        <v>3</v>
      </c>
      <c r="U37" s="33">
        <v>0</v>
      </c>
      <c r="V37" s="34">
        <v>4</v>
      </c>
      <c r="W37" s="35">
        <v>0</v>
      </c>
      <c r="X37" s="32">
        <v>3</v>
      </c>
      <c r="Y37" s="33">
        <v>0</v>
      </c>
      <c r="Z37" s="27" t="s">
        <v>56</v>
      </c>
    </row>
    <row r="38" spans="1:26" s="14" customFormat="1" ht="15" customHeight="1" x14ac:dyDescent="0.2">
      <c r="A38" s="10" t="s">
        <v>143</v>
      </c>
      <c r="B38" s="256">
        <v>0</v>
      </c>
      <c r="C38" s="257">
        <v>0</v>
      </c>
      <c r="D38" s="256">
        <v>0</v>
      </c>
      <c r="E38" s="257">
        <v>0</v>
      </c>
      <c r="F38" s="279">
        <v>0</v>
      </c>
      <c r="G38" s="212">
        <v>0</v>
      </c>
      <c r="H38" s="256">
        <v>0</v>
      </c>
      <c r="I38" s="257">
        <v>0</v>
      </c>
      <c r="J38" s="279">
        <v>0</v>
      </c>
      <c r="K38" s="212">
        <v>0</v>
      </c>
      <c r="L38" s="256">
        <v>2</v>
      </c>
      <c r="M38" s="257">
        <v>0</v>
      </c>
      <c r="N38" s="240">
        <v>0</v>
      </c>
      <c r="O38" s="221">
        <v>0</v>
      </c>
      <c r="P38" s="36">
        <v>1</v>
      </c>
      <c r="Q38" s="37">
        <v>0</v>
      </c>
      <c r="R38" s="38">
        <v>1</v>
      </c>
      <c r="S38" s="39">
        <v>0</v>
      </c>
      <c r="T38" s="36">
        <v>0</v>
      </c>
      <c r="U38" s="37">
        <v>0</v>
      </c>
      <c r="V38" s="38">
        <v>1</v>
      </c>
      <c r="W38" s="39">
        <v>0</v>
      </c>
      <c r="X38" s="36">
        <v>1</v>
      </c>
      <c r="Y38" s="37">
        <v>0</v>
      </c>
      <c r="Z38" s="28" t="s">
        <v>52</v>
      </c>
    </row>
    <row r="39" spans="1:26" s="14" customFormat="1" ht="15" customHeight="1" x14ac:dyDescent="0.2">
      <c r="A39" s="9" t="s">
        <v>144</v>
      </c>
      <c r="B39" s="254">
        <v>0</v>
      </c>
      <c r="C39" s="294">
        <v>0</v>
      </c>
      <c r="D39" s="254">
        <v>0</v>
      </c>
      <c r="E39" s="294">
        <v>0</v>
      </c>
      <c r="F39" s="278">
        <v>0</v>
      </c>
      <c r="G39" s="276">
        <v>0</v>
      </c>
      <c r="H39" s="254">
        <v>0</v>
      </c>
      <c r="I39" s="258">
        <v>0</v>
      </c>
      <c r="J39" s="278">
        <v>0</v>
      </c>
      <c r="K39" s="213">
        <v>0</v>
      </c>
      <c r="L39" s="254">
        <v>0</v>
      </c>
      <c r="M39" s="258">
        <v>0</v>
      </c>
      <c r="N39" s="222">
        <v>0</v>
      </c>
      <c r="O39" s="220">
        <v>0</v>
      </c>
      <c r="P39" s="32">
        <v>0</v>
      </c>
      <c r="Q39" s="33">
        <v>0</v>
      </c>
      <c r="R39" s="34">
        <v>0</v>
      </c>
      <c r="S39" s="35">
        <v>0</v>
      </c>
      <c r="T39" s="32">
        <v>0</v>
      </c>
      <c r="U39" s="33">
        <v>0</v>
      </c>
      <c r="V39" s="34">
        <v>0</v>
      </c>
      <c r="W39" s="35">
        <v>0</v>
      </c>
      <c r="X39" s="32">
        <v>0</v>
      </c>
      <c r="Y39" s="33">
        <v>0</v>
      </c>
      <c r="Z39" s="27" t="s">
        <v>145</v>
      </c>
    </row>
    <row r="40" spans="1:26" ht="15" customHeight="1" x14ac:dyDescent="0.2">
      <c r="A40" s="10" t="s">
        <v>146</v>
      </c>
      <c r="B40" s="256">
        <v>13</v>
      </c>
      <c r="C40" s="257">
        <v>0</v>
      </c>
      <c r="D40" s="256">
        <v>20</v>
      </c>
      <c r="E40" s="257">
        <v>0</v>
      </c>
      <c r="F40" s="279">
        <v>25</v>
      </c>
      <c r="G40" s="212">
        <v>0</v>
      </c>
      <c r="H40" s="256">
        <v>26</v>
      </c>
      <c r="I40" s="257">
        <v>0</v>
      </c>
      <c r="J40" s="279">
        <v>30</v>
      </c>
      <c r="K40" s="212">
        <v>0</v>
      </c>
      <c r="L40" s="256">
        <v>35</v>
      </c>
      <c r="M40" s="257">
        <v>0</v>
      </c>
      <c r="N40" s="240">
        <v>44</v>
      </c>
      <c r="O40" s="221">
        <v>1</v>
      </c>
      <c r="P40" s="36">
        <v>53</v>
      </c>
      <c r="Q40" s="37">
        <v>0</v>
      </c>
      <c r="R40" s="38">
        <v>46</v>
      </c>
      <c r="S40" s="39">
        <v>0</v>
      </c>
      <c r="T40" s="36">
        <v>40</v>
      </c>
      <c r="U40" s="37">
        <v>0</v>
      </c>
      <c r="V40" s="38">
        <v>26</v>
      </c>
      <c r="W40" s="39">
        <v>0</v>
      </c>
      <c r="X40" s="36">
        <v>25</v>
      </c>
      <c r="Y40" s="37">
        <v>0</v>
      </c>
      <c r="Z40" s="28" t="s">
        <v>57</v>
      </c>
    </row>
    <row r="41" spans="1:26" s="14" customFormat="1" ht="15" customHeight="1" x14ac:dyDescent="0.2">
      <c r="A41" s="171" t="s">
        <v>147</v>
      </c>
      <c r="B41" s="263">
        <v>0</v>
      </c>
      <c r="C41" s="264">
        <v>0</v>
      </c>
      <c r="D41" s="263">
        <v>0</v>
      </c>
      <c r="E41" s="264">
        <v>0</v>
      </c>
      <c r="F41" s="282">
        <v>0</v>
      </c>
      <c r="G41" s="216">
        <v>0</v>
      </c>
      <c r="H41" s="263">
        <v>0</v>
      </c>
      <c r="I41" s="264">
        <v>0</v>
      </c>
      <c r="J41" s="282">
        <v>0</v>
      </c>
      <c r="K41" s="216">
        <v>0</v>
      </c>
      <c r="L41" s="263">
        <v>0</v>
      </c>
      <c r="M41" s="264">
        <v>0</v>
      </c>
      <c r="N41" s="243">
        <v>0</v>
      </c>
      <c r="O41" s="225">
        <v>0</v>
      </c>
      <c r="P41" s="64">
        <v>0</v>
      </c>
      <c r="Q41" s="65">
        <v>0</v>
      </c>
      <c r="R41" s="66">
        <v>0</v>
      </c>
      <c r="S41" s="67">
        <v>0</v>
      </c>
      <c r="T41" s="64">
        <v>1</v>
      </c>
      <c r="U41" s="65">
        <v>0</v>
      </c>
      <c r="V41" s="66">
        <v>1</v>
      </c>
      <c r="W41" s="67">
        <v>0</v>
      </c>
      <c r="X41" s="64">
        <v>1</v>
      </c>
      <c r="Y41" s="65">
        <v>0</v>
      </c>
      <c r="Z41" s="29" t="s">
        <v>83</v>
      </c>
    </row>
    <row r="42" spans="1:26" s="14" customFormat="1" ht="15" customHeight="1" x14ac:dyDescent="0.2">
      <c r="A42" s="13" t="s">
        <v>148</v>
      </c>
      <c r="B42" s="259">
        <v>0</v>
      </c>
      <c r="C42" s="260">
        <v>0</v>
      </c>
      <c r="D42" s="259">
        <v>0</v>
      </c>
      <c r="E42" s="260">
        <v>0</v>
      </c>
      <c r="F42" s="280">
        <v>0</v>
      </c>
      <c r="G42" s="214">
        <v>0</v>
      </c>
      <c r="H42" s="259">
        <v>0</v>
      </c>
      <c r="I42" s="260">
        <v>0</v>
      </c>
      <c r="J42" s="280">
        <v>0</v>
      </c>
      <c r="K42" s="214">
        <v>0</v>
      </c>
      <c r="L42" s="259">
        <v>0</v>
      </c>
      <c r="M42" s="260">
        <v>0</v>
      </c>
      <c r="N42" s="241">
        <v>0</v>
      </c>
      <c r="O42" s="223">
        <v>0</v>
      </c>
      <c r="P42" s="40">
        <v>0</v>
      </c>
      <c r="Q42" s="41">
        <v>0</v>
      </c>
      <c r="R42" s="42">
        <v>0</v>
      </c>
      <c r="S42" s="43">
        <v>0</v>
      </c>
      <c r="T42" s="40">
        <v>0</v>
      </c>
      <c r="U42" s="41">
        <v>0</v>
      </c>
      <c r="V42" s="42">
        <v>0</v>
      </c>
      <c r="W42" s="43">
        <v>0</v>
      </c>
      <c r="X42" s="40">
        <v>0</v>
      </c>
      <c r="Y42" s="41">
        <v>0</v>
      </c>
      <c r="Z42" s="29" t="s">
        <v>149</v>
      </c>
    </row>
    <row r="43" spans="1:26" s="14" customFormat="1" ht="15" customHeight="1" x14ac:dyDescent="0.2">
      <c r="A43" s="171" t="s">
        <v>150</v>
      </c>
      <c r="B43" s="263">
        <v>1</v>
      </c>
      <c r="C43" s="264">
        <v>0</v>
      </c>
      <c r="D43" s="263">
        <v>2</v>
      </c>
      <c r="E43" s="264">
        <v>0</v>
      </c>
      <c r="F43" s="282">
        <v>2</v>
      </c>
      <c r="G43" s="216">
        <v>0</v>
      </c>
      <c r="H43" s="263">
        <v>2</v>
      </c>
      <c r="I43" s="264">
        <v>0</v>
      </c>
      <c r="J43" s="282">
        <v>1</v>
      </c>
      <c r="K43" s="216">
        <v>0</v>
      </c>
      <c r="L43" s="263">
        <v>2</v>
      </c>
      <c r="M43" s="264">
        <v>0</v>
      </c>
      <c r="N43" s="243">
        <v>3</v>
      </c>
      <c r="O43" s="225">
        <v>0</v>
      </c>
      <c r="P43" s="64">
        <v>3</v>
      </c>
      <c r="Q43" s="65">
        <v>0</v>
      </c>
      <c r="R43" s="66">
        <v>3</v>
      </c>
      <c r="S43" s="67">
        <v>0</v>
      </c>
      <c r="T43" s="64">
        <v>1</v>
      </c>
      <c r="U43" s="65">
        <v>0</v>
      </c>
      <c r="V43" s="66">
        <v>2</v>
      </c>
      <c r="W43" s="67">
        <v>0</v>
      </c>
      <c r="X43" s="64">
        <v>5</v>
      </c>
      <c r="Y43" s="65">
        <v>0</v>
      </c>
      <c r="Z43" s="29" t="s">
        <v>58</v>
      </c>
    </row>
    <row r="44" spans="1:26" s="14" customFormat="1" ht="15" customHeight="1" x14ac:dyDescent="0.2">
      <c r="A44" s="13" t="s">
        <v>151</v>
      </c>
      <c r="B44" s="259">
        <v>0</v>
      </c>
      <c r="C44" s="260">
        <v>0</v>
      </c>
      <c r="D44" s="259">
        <v>0</v>
      </c>
      <c r="E44" s="260">
        <v>0</v>
      </c>
      <c r="F44" s="280">
        <v>0</v>
      </c>
      <c r="G44" s="214">
        <v>0</v>
      </c>
      <c r="H44" s="259">
        <v>1</v>
      </c>
      <c r="I44" s="260">
        <v>0</v>
      </c>
      <c r="J44" s="280">
        <v>0</v>
      </c>
      <c r="K44" s="214">
        <v>0</v>
      </c>
      <c r="L44" s="259">
        <v>0</v>
      </c>
      <c r="M44" s="260">
        <v>0</v>
      </c>
      <c r="N44" s="241">
        <v>1</v>
      </c>
      <c r="O44" s="223">
        <v>0</v>
      </c>
      <c r="P44" s="40">
        <v>1</v>
      </c>
      <c r="Q44" s="41">
        <v>0</v>
      </c>
      <c r="R44" s="42">
        <v>0</v>
      </c>
      <c r="S44" s="43">
        <v>0</v>
      </c>
      <c r="T44" s="40">
        <v>1</v>
      </c>
      <c r="U44" s="41">
        <v>0</v>
      </c>
      <c r="V44" s="42">
        <v>0</v>
      </c>
      <c r="W44" s="43">
        <v>0</v>
      </c>
      <c r="X44" s="40">
        <v>0</v>
      </c>
      <c r="Y44" s="41">
        <v>0</v>
      </c>
      <c r="Z44" s="29" t="s">
        <v>59</v>
      </c>
    </row>
    <row r="45" spans="1:26" s="14" customFormat="1" ht="15" customHeight="1" x14ac:dyDescent="0.2">
      <c r="A45" s="171" t="s">
        <v>152</v>
      </c>
      <c r="B45" s="263">
        <v>0</v>
      </c>
      <c r="C45" s="264">
        <v>0</v>
      </c>
      <c r="D45" s="263">
        <v>0</v>
      </c>
      <c r="E45" s="264">
        <v>0</v>
      </c>
      <c r="F45" s="282">
        <v>0</v>
      </c>
      <c r="G45" s="216">
        <v>0</v>
      </c>
      <c r="H45" s="263">
        <v>0</v>
      </c>
      <c r="I45" s="264">
        <v>0</v>
      </c>
      <c r="J45" s="282">
        <v>0</v>
      </c>
      <c r="K45" s="216">
        <v>0</v>
      </c>
      <c r="L45" s="263">
        <v>0</v>
      </c>
      <c r="M45" s="264">
        <v>0</v>
      </c>
      <c r="N45" s="243">
        <v>0</v>
      </c>
      <c r="O45" s="225">
        <v>0</v>
      </c>
      <c r="P45" s="64">
        <v>1</v>
      </c>
      <c r="Q45" s="65">
        <v>0</v>
      </c>
      <c r="R45" s="66">
        <v>1</v>
      </c>
      <c r="S45" s="67">
        <v>0</v>
      </c>
      <c r="T45" s="64">
        <v>1</v>
      </c>
      <c r="U45" s="65">
        <v>0</v>
      </c>
      <c r="V45" s="66">
        <v>1</v>
      </c>
      <c r="W45" s="67">
        <v>0</v>
      </c>
      <c r="X45" s="64">
        <v>0</v>
      </c>
      <c r="Y45" s="65">
        <v>0</v>
      </c>
      <c r="Z45" s="29" t="s">
        <v>60</v>
      </c>
    </row>
    <row r="46" spans="1:26" s="14" customFormat="1" ht="15" customHeight="1" x14ac:dyDescent="0.2">
      <c r="A46" s="13" t="s">
        <v>153</v>
      </c>
      <c r="B46" s="259">
        <v>0</v>
      </c>
      <c r="C46" s="260">
        <v>0</v>
      </c>
      <c r="D46" s="259">
        <v>1</v>
      </c>
      <c r="E46" s="260">
        <v>0</v>
      </c>
      <c r="F46" s="280">
        <v>2</v>
      </c>
      <c r="G46" s="214">
        <v>0</v>
      </c>
      <c r="H46" s="259">
        <v>2</v>
      </c>
      <c r="I46" s="260">
        <v>0</v>
      </c>
      <c r="J46" s="280">
        <v>2</v>
      </c>
      <c r="K46" s="214">
        <v>0</v>
      </c>
      <c r="L46" s="259">
        <v>1</v>
      </c>
      <c r="M46" s="260">
        <v>0</v>
      </c>
      <c r="N46" s="241">
        <v>0</v>
      </c>
      <c r="O46" s="223">
        <v>0</v>
      </c>
      <c r="P46" s="40">
        <v>0</v>
      </c>
      <c r="Q46" s="41">
        <v>0</v>
      </c>
      <c r="R46" s="42">
        <v>0</v>
      </c>
      <c r="S46" s="43">
        <v>0</v>
      </c>
      <c r="T46" s="40">
        <v>0</v>
      </c>
      <c r="U46" s="41">
        <v>0</v>
      </c>
      <c r="V46" s="42">
        <v>0</v>
      </c>
      <c r="W46" s="43">
        <v>0</v>
      </c>
      <c r="X46" s="40">
        <v>0</v>
      </c>
      <c r="Y46" s="41">
        <v>0</v>
      </c>
      <c r="Z46" s="29" t="s">
        <v>154</v>
      </c>
    </row>
    <row r="47" spans="1:26" s="14" customFormat="1" ht="15" customHeight="1" x14ac:dyDescent="0.2">
      <c r="A47" s="171" t="s">
        <v>155</v>
      </c>
      <c r="B47" s="263">
        <v>1</v>
      </c>
      <c r="C47" s="264">
        <v>0</v>
      </c>
      <c r="D47" s="263">
        <v>1</v>
      </c>
      <c r="E47" s="264">
        <v>0</v>
      </c>
      <c r="F47" s="282">
        <v>0</v>
      </c>
      <c r="G47" s="216">
        <v>0</v>
      </c>
      <c r="H47" s="263">
        <v>1</v>
      </c>
      <c r="I47" s="264">
        <v>0</v>
      </c>
      <c r="J47" s="282">
        <v>4</v>
      </c>
      <c r="K47" s="216">
        <v>0</v>
      </c>
      <c r="L47" s="263">
        <v>4</v>
      </c>
      <c r="M47" s="264">
        <v>0</v>
      </c>
      <c r="N47" s="243">
        <v>2</v>
      </c>
      <c r="O47" s="225">
        <v>0</v>
      </c>
      <c r="P47" s="64">
        <v>2</v>
      </c>
      <c r="Q47" s="65">
        <v>0</v>
      </c>
      <c r="R47" s="66">
        <v>2</v>
      </c>
      <c r="S47" s="67">
        <v>0</v>
      </c>
      <c r="T47" s="64">
        <v>2</v>
      </c>
      <c r="U47" s="65">
        <v>0</v>
      </c>
      <c r="V47" s="66">
        <v>3</v>
      </c>
      <c r="W47" s="67">
        <v>0</v>
      </c>
      <c r="X47" s="64">
        <v>4</v>
      </c>
      <c r="Y47" s="65">
        <v>0</v>
      </c>
      <c r="Z47" s="29" t="s">
        <v>61</v>
      </c>
    </row>
    <row r="48" spans="1:26" s="14" customFormat="1" ht="15" customHeight="1" x14ac:dyDescent="0.2">
      <c r="A48" s="13" t="s">
        <v>156</v>
      </c>
      <c r="B48" s="259">
        <v>1</v>
      </c>
      <c r="C48" s="260">
        <v>0</v>
      </c>
      <c r="D48" s="259">
        <v>2</v>
      </c>
      <c r="E48" s="260">
        <v>0</v>
      </c>
      <c r="F48" s="280">
        <v>2</v>
      </c>
      <c r="G48" s="214">
        <v>0</v>
      </c>
      <c r="H48" s="259">
        <v>7</v>
      </c>
      <c r="I48" s="260">
        <v>0</v>
      </c>
      <c r="J48" s="280">
        <v>8</v>
      </c>
      <c r="K48" s="214">
        <v>0</v>
      </c>
      <c r="L48" s="259">
        <v>8</v>
      </c>
      <c r="M48" s="260">
        <v>0</v>
      </c>
      <c r="N48" s="241">
        <v>10</v>
      </c>
      <c r="O48" s="223">
        <v>0</v>
      </c>
      <c r="P48" s="40">
        <v>8</v>
      </c>
      <c r="Q48" s="41">
        <v>0</v>
      </c>
      <c r="R48" s="42">
        <v>4</v>
      </c>
      <c r="S48" s="43">
        <v>0</v>
      </c>
      <c r="T48" s="40">
        <v>3</v>
      </c>
      <c r="U48" s="41">
        <v>0</v>
      </c>
      <c r="V48" s="42">
        <v>4</v>
      </c>
      <c r="W48" s="43">
        <v>0</v>
      </c>
      <c r="X48" s="40">
        <v>1</v>
      </c>
      <c r="Y48" s="41">
        <v>0</v>
      </c>
      <c r="Z48" s="29" t="s">
        <v>62</v>
      </c>
    </row>
    <row r="49" spans="1:26" s="14" customFormat="1" ht="15" customHeight="1" x14ac:dyDescent="0.2">
      <c r="A49" s="171" t="s">
        <v>157</v>
      </c>
      <c r="B49" s="263">
        <v>0</v>
      </c>
      <c r="C49" s="264">
        <v>0</v>
      </c>
      <c r="D49" s="263">
        <v>0</v>
      </c>
      <c r="E49" s="264">
        <v>0</v>
      </c>
      <c r="F49" s="282">
        <v>0</v>
      </c>
      <c r="G49" s="216">
        <v>0</v>
      </c>
      <c r="H49" s="263">
        <v>0</v>
      </c>
      <c r="I49" s="264">
        <v>0</v>
      </c>
      <c r="J49" s="282">
        <v>0</v>
      </c>
      <c r="K49" s="216">
        <v>0</v>
      </c>
      <c r="L49" s="263">
        <v>0</v>
      </c>
      <c r="M49" s="264">
        <v>0</v>
      </c>
      <c r="N49" s="243">
        <v>0</v>
      </c>
      <c r="O49" s="225">
        <v>0</v>
      </c>
      <c r="P49" s="64">
        <v>0</v>
      </c>
      <c r="Q49" s="65">
        <v>0</v>
      </c>
      <c r="R49" s="66">
        <v>0</v>
      </c>
      <c r="S49" s="67">
        <v>0</v>
      </c>
      <c r="T49" s="64">
        <v>0</v>
      </c>
      <c r="U49" s="65">
        <v>0</v>
      </c>
      <c r="V49" s="66">
        <v>0</v>
      </c>
      <c r="W49" s="67">
        <v>0</v>
      </c>
      <c r="X49" s="64">
        <v>0</v>
      </c>
      <c r="Y49" s="65">
        <v>0</v>
      </c>
      <c r="Z49" s="29" t="s">
        <v>158</v>
      </c>
    </row>
    <row r="50" spans="1:26" s="14" customFormat="1" ht="15" customHeight="1" x14ac:dyDescent="0.2">
      <c r="A50" s="13" t="s">
        <v>159</v>
      </c>
      <c r="B50" s="259">
        <v>1</v>
      </c>
      <c r="C50" s="260">
        <v>0</v>
      </c>
      <c r="D50" s="259">
        <v>0</v>
      </c>
      <c r="E50" s="260">
        <v>0</v>
      </c>
      <c r="F50" s="280">
        <v>0</v>
      </c>
      <c r="G50" s="214">
        <v>0</v>
      </c>
      <c r="H50" s="259">
        <v>0</v>
      </c>
      <c r="I50" s="260">
        <v>0</v>
      </c>
      <c r="J50" s="280">
        <v>0</v>
      </c>
      <c r="K50" s="214">
        <v>0</v>
      </c>
      <c r="L50" s="259">
        <v>1</v>
      </c>
      <c r="M50" s="260">
        <v>0</v>
      </c>
      <c r="N50" s="241">
        <v>1</v>
      </c>
      <c r="O50" s="223">
        <v>0</v>
      </c>
      <c r="P50" s="40">
        <v>0</v>
      </c>
      <c r="Q50" s="41">
        <v>0</v>
      </c>
      <c r="R50" s="42">
        <v>0</v>
      </c>
      <c r="S50" s="43">
        <v>0</v>
      </c>
      <c r="T50" s="40">
        <v>1</v>
      </c>
      <c r="U50" s="41">
        <v>0</v>
      </c>
      <c r="V50" s="42">
        <v>1</v>
      </c>
      <c r="W50" s="43">
        <v>0</v>
      </c>
      <c r="X50" s="40">
        <v>1</v>
      </c>
      <c r="Y50" s="41">
        <v>0</v>
      </c>
      <c r="Z50" s="29" t="s">
        <v>85</v>
      </c>
    </row>
    <row r="51" spans="1:26" s="14" customFormat="1" ht="15" customHeight="1" x14ac:dyDescent="0.2">
      <c r="A51" s="171" t="s">
        <v>160</v>
      </c>
      <c r="B51" s="263">
        <v>1</v>
      </c>
      <c r="C51" s="264">
        <v>0</v>
      </c>
      <c r="D51" s="263">
        <v>2</v>
      </c>
      <c r="E51" s="264">
        <v>0</v>
      </c>
      <c r="F51" s="282">
        <v>2</v>
      </c>
      <c r="G51" s="216">
        <v>0</v>
      </c>
      <c r="H51" s="263">
        <v>3</v>
      </c>
      <c r="I51" s="264">
        <v>0</v>
      </c>
      <c r="J51" s="282">
        <v>1</v>
      </c>
      <c r="K51" s="216">
        <v>0</v>
      </c>
      <c r="L51" s="263">
        <v>0</v>
      </c>
      <c r="M51" s="264">
        <v>0</v>
      </c>
      <c r="N51" s="243">
        <v>0</v>
      </c>
      <c r="O51" s="225">
        <v>0</v>
      </c>
      <c r="P51" s="64">
        <v>1</v>
      </c>
      <c r="Q51" s="65">
        <v>0</v>
      </c>
      <c r="R51" s="66">
        <v>0</v>
      </c>
      <c r="S51" s="67">
        <v>0</v>
      </c>
      <c r="T51" s="64">
        <v>1</v>
      </c>
      <c r="U51" s="65">
        <v>0</v>
      </c>
      <c r="V51" s="66">
        <v>1</v>
      </c>
      <c r="W51" s="67">
        <v>0</v>
      </c>
      <c r="X51" s="64">
        <v>1</v>
      </c>
      <c r="Y51" s="65">
        <v>0</v>
      </c>
      <c r="Z51" s="29" t="s">
        <v>84</v>
      </c>
    </row>
    <row r="52" spans="1:26" s="14" customFormat="1" ht="15" customHeight="1" x14ac:dyDescent="0.2">
      <c r="A52" s="13" t="s">
        <v>161</v>
      </c>
      <c r="B52" s="259">
        <v>1</v>
      </c>
      <c r="C52" s="260">
        <v>0</v>
      </c>
      <c r="D52" s="259">
        <v>2</v>
      </c>
      <c r="E52" s="260">
        <v>0</v>
      </c>
      <c r="F52" s="280">
        <v>1</v>
      </c>
      <c r="G52" s="214">
        <v>0</v>
      </c>
      <c r="H52" s="259">
        <v>1</v>
      </c>
      <c r="I52" s="260">
        <v>0</v>
      </c>
      <c r="J52" s="280">
        <v>0</v>
      </c>
      <c r="K52" s="214">
        <v>0</v>
      </c>
      <c r="L52" s="259">
        <v>0</v>
      </c>
      <c r="M52" s="260">
        <v>0</v>
      </c>
      <c r="N52" s="241">
        <v>1</v>
      </c>
      <c r="O52" s="223">
        <v>0</v>
      </c>
      <c r="P52" s="40">
        <v>1</v>
      </c>
      <c r="Q52" s="41">
        <v>0</v>
      </c>
      <c r="R52" s="42">
        <v>2</v>
      </c>
      <c r="S52" s="43">
        <v>0</v>
      </c>
      <c r="T52" s="40">
        <v>2</v>
      </c>
      <c r="U52" s="41">
        <v>0</v>
      </c>
      <c r="V52" s="42">
        <v>1</v>
      </c>
      <c r="W52" s="43">
        <v>0</v>
      </c>
      <c r="X52" s="40">
        <v>0</v>
      </c>
      <c r="Y52" s="41">
        <v>0</v>
      </c>
      <c r="Z52" s="29" t="s">
        <v>63</v>
      </c>
    </row>
    <row r="53" spans="1:26" s="14" customFormat="1" ht="15" customHeight="1" x14ac:dyDescent="0.2">
      <c r="A53" s="171" t="s">
        <v>162</v>
      </c>
      <c r="B53" s="263">
        <v>0</v>
      </c>
      <c r="C53" s="264">
        <v>0</v>
      </c>
      <c r="D53" s="263">
        <v>0</v>
      </c>
      <c r="E53" s="264">
        <v>0</v>
      </c>
      <c r="F53" s="282">
        <v>0</v>
      </c>
      <c r="G53" s="216">
        <v>0</v>
      </c>
      <c r="H53" s="263">
        <v>0</v>
      </c>
      <c r="I53" s="264">
        <v>0</v>
      </c>
      <c r="J53" s="282">
        <v>0</v>
      </c>
      <c r="K53" s="216">
        <v>0</v>
      </c>
      <c r="L53" s="263">
        <v>0</v>
      </c>
      <c r="M53" s="264">
        <v>0</v>
      </c>
      <c r="N53" s="243">
        <v>1</v>
      </c>
      <c r="O53" s="225">
        <v>0</v>
      </c>
      <c r="P53" s="64">
        <v>0</v>
      </c>
      <c r="Q53" s="65">
        <v>0</v>
      </c>
      <c r="R53" s="66">
        <v>0</v>
      </c>
      <c r="S53" s="67">
        <v>0</v>
      </c>
      <c r="T53" s="64">
        <v>0</v>
      </c>
      <c r="U53" s="65">
        <v>0</v>
      </c>
      <c r="V53" s="66">
        <v>0</v>
      </c>
      <c r="W53" s="67">
        <v>0</v>
      </c>
      <c r="X53" s="64">
        <v>0</v>
      </c>
      <c r="Y53" s="65">
        <v>0</v>
      </c>
      <c r="Z53" s="29" t="s">
        <v>163</v>
      </c>
    </row>
    <row r="54" spans="1:26" s="14" customFormat="1" ht="15" customHeight="1" x14ac:dyDescent="0.2">
      <c r="A54" s="13" t="s">
        <v>164</v>
      </c>
      <c r="B54" s="259">
        <v>2</v>
      </c>
      <c r="C54" s="260">
        <v>0</v>
      </c>
      <c r="D54" s="259">
        <v>2</v>
      </c>
      <c r="E54" s="260">
        <v>0</v>
      </c>
      <c r="F54" s="280">
        <v>3</v>
      </c>
      <c r="G54" s="214">
        <v>0</v>
      </c>
      <c r="H54" s="259">
        <v>3</v>
      </c>
      <c r="I54" s="260">
        <v>0</v>
      </c>
      <c r="J54" s="280">
        <v>5</v>
      </c>
      <c r="K54" s="214">
        <v>0</v>
      </c>
      <c r="L54" s="259">
        <v>6</v>
      </c>
      <c r="M54" s="260">
        <v>0</v>
      </c>
      <c r="N54" s="241">
        <v>6</v>
      </c>
      <c r="O54" s="223">
        <v>0</v>
      </c>
      <c r="P54" s="40">
        <v>5</v>
      </c>
      <c r="Q54" s="41">
        <v>0</v>
      </c>
      <c r="R54" s="42">
        <v>7</v>
      </c>
      <c r="S54" s="43">
        <v>0</v>
      </c>
      <c r="T54" s="40">
        <v>4</v>
      </c>
      <c r="U54" s="41">
        <v>0</v>
      </c>
      <c r="V54" s="42">
        <v>4</v>
      </c>
      <c r="W54" s="43">
        <v>0</v>
      </c>
      <c r="X54" s="40">
        <v>3</v>
      </c>
      <c r="Y54" s="41">
        <v>0</v>
      </c>
      <c r="Z54" s="29" t="s">
        <v>64</v>
      </c>
    </row>
    <row r="55" spans="1:26" s="193" customFormat="1" ht="15" customHeight="1" thickBot="1" x14ac:dyDescent="0.25">
      <c r="A55" s="199" t="s">
        <v>165</v>
      </c>
      <c r="B55" s="265">
        <v>0</v>
      </c>
      <c r="C55" s="264">
        <v>0</v>
      </c>
      <c r="D55" s="265">
        <v>0</v>
      </c>
      <c r="E55" s="264">
        <v>0</v>
      </c>
      <c r="F55" s="283">
        <v>0</v>
      </c>
      <c r="G55" s="216">
        <v>0</v>
      </c>
      <c r="H55" s="265">
        <v>0</v>
      </c>
      <c r="I55" s="266">
        <v>0</v>
      </c>
      <c r="J55" s="283">
        <v>0</v>
      </c>
      <c r="K55" s="217">
        <v>0</v>
      </c>
      <c r="L55" s="265">
        <v>0</v>
      </c>
      <c r="M55" s="266">
        <v>0</v>
      </c>
      <c r="N55" s="244">
        <v>0</v>
      </c>
      <c r="O55" s="226">
        <v>0</v>
      </c>
      <c r="P55" s="200">
        <v>0</v>
      </c>
      <c r="Q55" s="201">
        <v>0</v>
      </c>
      <c r="R55" s="202">
        <v>0</v>
      </c>
      <c r="S55" s="203">
        <v>0</v>
      </c>
      <c r="T55" s="200">
        <v>0</v>
      </c>
      <c r="U55" s="201">
        <v>0</v>
      </c>
      <c r="V55" s="202">
        <v>0</v>
      </c>
      <c r="W55" s="203">
        <v>0</v>
      </c>
      <c r="X55" s="200">
        <v>0</v>
      </c>
      <c r="Y55" s="201">
        <v>0</v>
      </c>
      <c r="Z55" s="192" t="s">
        <v>86</v>
      </c>
    </row>
    <row r="56" spans="1:26" s="155" customFormat="1" ht="15" customHeight="1" thickTop="1" x14ac:dyDescent="0.2">
      <c r="A56" s="194" t="s">
        <v>189</v>
      </c>
      <c r="B56" s="267">
        <v>1</v>
      </c>
      <c r="C56" s="268">
        <v>0</v>
      </c>
      <c r="D56" s="267">
        <v>0</v>
      </c>
      <c r="E56" s="268">
        <v>0</v>
      </c>
      <c r="F56" s="284">
        <v>1</v>
      </c>
      <c r="G56" s="218">
        <v>0</v>
      </c>
      <c r="H56" s="267">
        <v>1</v>
      </c>
      <c r="I56" s="268">
        <v>0</v>
      </c>
      <c r="J56" s="284">
        <v>1</v>
      </c>
      <c r="K56" s="218">
        <v>0</v>
      </c>
      <c r="L56" s="267">
        <v>0</v>
      </c>
      <c r="M56" s="268">
        <v>0</v>
      </c>
      <c r="N56" s="245">
        <v>0</v>
      </c>
      <c r="O56" s="227">
        <v>0</v>
      </c>
      <c r="P56" s="195">
        <v>0</v>
      </c>
      <c r="Q56" s="196">
        <v>0</v>
      </c>
      <c r="R56" s="197">
        <v>0</v>
      </c>
      <c r="S56" s="198">
        <v>0</v>
      </c>
      <c r="T56" s="195">
        <v>0</v>
      </c>
      <c r="U56" s="196">
        <v>0</v>
      </c>
      <c r="V56" s="197">
        <v>0</v>
      </c>
      <c r="W56" s="198">
        <v>0</v>
      </c>
      <c r="X56" s="195">
        <v>0</v>
      </c>
      <c r="Y56" s="196">
        <v>0</v>
      </c>
      <c r="Z56" s="154"/>
    </row>
    <row r="57" spans="1:26" s="14" customFormat="1" ht="15" customHeight="1" x14ac:dyDescent="0.2">
      <c r="A57" s="13" t="s">
        <v>167</v>
      </c>
      <c r="B57" s="259">
        <v>0</v>
      </c>
      <c r="C57" s="260">
        <v>0</v>
      </c>
      <c r="D57" s="259">
        <v>0</v>
      </c>
      <c r="E57" s="260">
        <v>0</v>
      </c>
      <c r="F57" s="280">
        <v>0</v>
      </c>
      <c r="G57" s="214">
        <v>0</v>
      </c>
      <c r="H57" s="259">
        <v>0</v>
      </c>
      <c r="I57" s="260">
        <v>0</v>
      </c>
      <c r="J57" s="280">
        <v>0</v>
      </c>
      <c r="K57" s="214">
        <v>0</v>
      </c>
      <c r="L57" s="259">
        <v>0</v>
      </c>
      <c r="M57" s="260">
        <v>0</v>
      </c>
      <c r="N57" s="241">
        <v>0</v>
      </c>
      <c r="O57" s="223">
        <v>0</v>
      </c>
      <c r="P57" s="40">
        <v>0</v>
      </c>
      <c r="Q57" s="41">
        <v>0</v>
      </c>
      <c r="R57" s="42">
        <v>0</v>
      </c>
      <c r="S57" s="43">
        <v>0</v>
      </c>
      <c r="T57" s="40">
        <v>0</v>
      </c>
      <c r="U57" s="41">
        <v>0</v>
      </c>
      <c r="V57" s="42">
        <v>1</v>
      </c>
      <c r="W57" s="43">
        <v>0</v>
      </c>
      <c r="X57" s="40">
        <v>0</v>
      </c>
      <c r="Y57" s="41">
        <v>0</v>
      </c>
      <c r="Z57" s="29"/>
    </row>
    <row r="58" spans="1:26" s="14" customFormat="1" ht="15" customHeight="1" x14ac:dyDescent="0.2">
      <c r="A58" s="171" t="s">
        <v>171</v>
      </c>
      <c r="B58" s="263">
        <v>0</v>
      </c>
      <c r="C58" s="264">
        <v>0</v>
      </c>
      <c r="D58" s="263">
        <v>0</v>
      </c>
      <c r="E58" s="264">
        <v>0</v>
      </c>
      <c r="F58" s="282">
        <v>0</v>
      </c>
      <c r="G58" s="216">
        <v>0</v>
      </c>
      <c r="H58" s="263">
        <v>0</v>
      </c>
      <c r="I58" s="264">
        <v>0</v>
      </c>
      <c r="J58" s="282">
        <v>0</v>
      </c>
      <c r="K58" s="216">
        <v>0</v>
      </c>
      <c r="L58" s="263">
        <v>0</v>
      </c>
      <c r="M58" s="264">
        <v>0</v>
      </c>
      <c r="N58" s="243">
        <v>0</v>
      </c>
      <c r="O58" s="225">
        <v>0</v>
      </c>
      <c r="P58" s="64">
        <v>0</v>
      </c>
      <c r="Q58" s="65">
        <v>0</v>
      </c>
      <c r="R58" s="66">
        <v>0</v>
      </c>
      <c r="S58" s="67">
        <v>1</v>
      </c>
      <c r="T58" s="64">
        <v>0</v>
      </c>
      <c r="U58" s="65">
        <v>0</v>
      </c>
      <c r="V58" s="66">
        <v>0</v>
      </c>
      <c r="W58" s="67">
        <v>0</v>
      </c>
      <c r="X58" s="64">
        <v>0</v>
      </c>
      <c r="Y58" s="65">
        <v>0</v>
      </c>
      <c r="Z58" s="29"/>
    </row>
    <row r="59" spans="1:26" s="14" customFormat="1" ht="15" customHeight="1" x14ac:dyDescent="0.2">
      <c r="A59" s="13" t="s">
        <v>173</v>
      </c>
      <c r="B59" s="259">
        <v>0</v>
      </c>
      <c r="C59" s="260">
        <v>0</v>
      </c>
      <c r="D59" s="259">
        <v>0</v>
      </c>
      <c r="E59" s="260">
        <v>0</v>
      </c>
      <c r="F59" s="280">
        <v>0</v>
      </c>
      <c r="G59" s="214">
        <v>0</v>
      </c>
      <c r="H59" s="259">
        <v>0</v>
      </c>
      <c r="I59" s="260">
        <v>0</v>
      </c>
      <c r="J59" s="280">
        <v>0</v>
      </c>
      <c r="K59" s="214">
        <v>0</v>
      </c>
      <c r="L59" s="259">
        <v>0</v>
      </c>
      <c r="M59" s="260">
        <v>0</v>
      </c>
      <c r="N59" s="241">
        <v>0</v>
      </c>
      <c r="O59" s="223">
        <v>0</v>
      </c>
      <c r="P59" s="40">
        <v>1</v>
      </c>
      <c r="Q59" s="41">
        <v>0</v>
      </c>
      <c r="R59" s="42">
        <v>0</v>
      </c>
      <c r="S59" s="43">
        <v>0</v>
      </c>
      <c r="T59" s="40">
        <v>0</v>
      </c>
      <c r="U59" s="41">
        <v>0</v>
      </c>
      <c r="V59" s="42">
        <v>0</v>
      </c>
      <c r="W59" s="43">
        <v>0</v>
      </c>
      <c r="X59" s="40">
        <v>0</v>
      </c>
      <c r="Y59" s="41">
        <v>0</v>
      </c>
      <c r="Z59" s="29"/>
    </row>
    <row r="60" spans="1:26" s="14" customFormat="1" ht="15" customHeight="1" x14ac:dyDescent="0.2">
      <c r="A60" s="171" t="s">
        <v>174</v>
      </c>
      <c r="B60" s="263">
        <v>0</v>
      </c>
      <c r="C60" s="264">
        <v>0</v>
      </c>
      <c r="D60" s="263">
        <v>1</v>
      </c>
      <c r="E60" s="264">
        <v>0</v>
      </c>
      <c r="F60" s="282">
        <v>0</v>
      </c>
      <c r="G60" s="216">
        <v>0</v>
      </c>
      <c r="H60" s="263">
        <v>0</v>
      </c>
      <c r="I60" s="264">
        <v>0</v>
      </c>
      <c r="J60" s="282">
        <v>0</v>
      </c>
      <c r="K60" s="216">
        <v>0</v>
      </c>
      <c r="L60" s="263">
        <v>0</v>
      </c>
      <c r="M60" s="264">
        <v>0</v>
      </c>
      <c r="N60" s="243">
        <v>0</v>
      </c>
      <c r="O60" s="225">
        <v>0</v>
      </c>
      <c r="P60" s="64">
        <v>0</v>
      </c>
      <c r="Q60" s="65">
        <v>2</v>
      </c>
      <c r="R60" s="66">
        <v>0</v>
      </c>
      <c r="S60" s="67">
        <v>0</v>
      </c>
      <c r="T60" s="64">
        <v>0</v>
      </c>
      <c r="U60" s="65">
        <v>0</v>
      </c>
      <c r="V60" s="66">
        <v>0</v>
      </c>
      <c r="W60" s="67">
        <v>0</v>
      </c>
      <c r="X60" s="64">
        <v>0</v>
      </c>
      <c r="Y60" s="65">
        <v>0</v>
      </c>
      <c r="Z60" s="29"/>
    </row>
    <row r="61" spans="1:26" s="14" customFormat="1" ht="15" customHeight="1" x14ac:dyDescent="0.2">
      <c r="A61" s="16" t="s">
        <v>65</v>
      </c>
      <c r="B61" s="269">
        <v>0</v>
      </c>
      <c r="C61" s="41">
        <v>0</v>
      </c>
      <c r="D61" s="269">
        <v>0</v>
      </c>
      <c r="E61" s="41">
        <v>0</v>
      </c>
      <c r="F61" s="285">
        <v>1</v>
      </c>
      <c r="G61" s="43">
        <v>0</v>
      </c>
      <c r="H61" s="269">
        <v>2</v>
      </c>
      <c r="I61" s="41">
        <v>0</v>
      </c>
      <c r="J61" s="285">
        <v>1</v>
      </c>
      <c r="K61" s="43">
        <v>0</v>
      </c>
      <c r="L61" s="269">
        <v>2</v>
      </c>
      <c r="M61" s="41">
        <v>0</v>
      </c>
      <c r="N61" s="246">
        <v>2</v>
      </c>
      <c r="O61" s="228">
        <v>0</v>
      </c>
      <c r="P61" s="40">
        <v>1</v>
      </c>
      <c r="Q61" s="41">
        <v>0</v>
      </c>
      <c r="R61" s="42">
        <v>1</v>
      </c>
      <c r="S61" s="43">
        <v>0</v>
      </c>
      <c r="T61" s="40">
        <v>0</v>
      </c>
      <c r="U61" s="41">
        <v>0</v>
      </c>
      <c r="V61" s="42">
        <v>0</v>
      </c>
      <c r="W61" s="43">
        <v>0</v>
      </c>
      <c r="X61" s="40">
        <v>0</v>
      </c>
      <c r="Y61" s="41">
        <v>0</v>
      </c>
      <c r="Z61" s="31"/>
    </row>
    <row r="62" spans="1:26" s="14" customFormat="1" ht="15" customHeight="1" x14ac:dyDescent="0.2">
      <c r="A62" s="63" t="s">
        <v>175</v>
      </c>
      <c r="B62" s="270">
        <v>0</v>
      </c>
      <c r="C62" s="65">
        <v>0</v>
      </c>
      <c r="D62" s="270">
        <v>0</v>
      </c>
      <c r="E62" s="65">
        <v>0</v>
      </c>
      <c r="F62" s="286">
        <v>0</v>
      </c>
      <c r="G62" s="67">
        <v>0</v>
      </c>
      <c r="H62" s="270">
        <v>0</v>
      </c>
      <c r="I62" s="65">
        <v>0</v>
      </c>
      <c r="J62" s="286">
        <v>0</v>
      </c>
      <c r="K62" s="67">
        <v>0</v>
      </c>
      <c r="L62" s="270">
        <v>1</v>
      </c>
      <c r="M62" s="65">
        <v>0</v>
      </c>
      <c r="N62" s="247">
        <v>0</v>
      </c>
      <c r="O62" s="229">
        <v>0</v>
      </c>
      <c r="P62" s="64">
        <v>1</v>
      </c>
      <c r="Q62" s="65">
        <v>0</v>
      </c>
      <c r="R62" s="66">
        <v>0</v>
      </c>
      <c r="S62" s="67">
        <v>0</v>
      </c>
      <c r="T62" s="64">
        <v>0</v>
      </c>
      <c r="U62" s="65">
        <v>0</v>
      </c>
      <c r="V62" s="66">
        <v>0</v>
      </c>
      <c r="W62" s="67">
        <v>0</v>
      </c>
      <c r="X62" s="64">
        <v>0</v>
      </c>
      <c r="Y62" s="65">
        <v>0</v>
      </c>
      <c r="Z62" s="31"/>
    </row>
    <row r="63" spans="1:26" s="14" customFormat="1" ht="15" customHeight="1" x14ac:dyDescent="0.2">
      <c r="A63" s="16" t="s">
        <v>87</v>
      </c>
      <c r="B63" s="269">
        <v>0</v>
      </c>
      <c r="C63" s="41">
        <v>0</v>
      </c>
      <c r="D63" s="269">
        <v>0</v>
      </c>
      <c r="E63" s="41">
        <v>0</v>
      </c>
      <c r="F63" s="285">
        <v>0</v>
      </c>
      <c r="G63" s="43">
        <v>0</v>
      </c>
      <c r="H63" s="269">
        <v>0</v>
      </c>
      <c r="I63" s="41">
        <v>0</v>
      </c>
      <c r="J63" s="285">
        <v>0</v>
      </c>
      <c r="K63" s="43">
        <v>0</v>
      </c>
      <c r="L63" s="269">
        <v>0</v>
      </c>
      <c r="M63" s="41">
        <v>0</v>
      </c>
      <c r="N63" s="246">
        <v>0</v>
      </c>
      <c r="O63" s="228">
        <v>0</v>
      </c>
      <c r="P63" s="40">
        <v>0</v>
      </c>
      <c r="Q63" s="41">
        <v>0</v>
      </c>
      <c r="R63" s="42">
        <v>0</v>
      </c>
      <c r="S63" s="43">
        <v>0</v>
      </c>
      <c r="T63" s="40">
        <v>0</v>
      </c>
      <c r="U63" s="41">
        <v>0</v>
      </c>
      <c r="V63" s="42">
        <v>0</v>
      </c>
      <c r="W63" s="43">
        <v>0</v>
      </c>
      <c r="X63" s="40">
        <v>1</v>
      </c>
      <c r="Y63" s="41">
        <v>0</v>
      </c>
      <c r="Z63" s="31"/>
    </row>
    <row r="64" spans="1:26" s="14" customFormat="1" ht="15" customHeight="1" x14ac:dyDescent="0.2">
      <c r="A64" s="63" t="s">
        <v>218</v>
      </c>
      <c r="B64" s="270">
        <v>2</v>
      </c>
      <c r="C64" s="65">
        <v>0</v>
      </c>
      <c r="D64" s="270">
        <v>2</v>
      </c>
      <c r="E64" s="65">
        <v>0</v>
      </c>
      <c r="F64" s="286"/>
      <c r="G64" s="67"/>
      <c r="H64" s="270"/>
      <c r="I64" s="65"/>
      <c r="J64" s="286"/>
      <c r="K64" s="67"/>
      <c r="L64" s="270"/>
      <c r="M64" s="65"/>
      <c r="N64" s="247"/>
      <c r="O64" s="229"/>
      <c r="P64" s="64"/>
      <c r="Q64" s="65"/>
      <c r="R64" s="66"/>
      <c r="S64" s="67"/>
      <c r="T64" s="64"/>
      <c r="U64" s="65"/>
      <c r="V64" s="66"/>
      <c r="W64" s="67"/>
      <c r="X64" s="64"/>
      <c r="Y64" s="65"/>
      <c r="Z64" s="31"/>
    </row>
    <row r="65" spans="1:26" s="14" customFormat="1" ht="15" customHeight="1" x14ac:dyDescent="0.2">
      <c r="A65" s="16" t="s">
        <v>88</v>
      </c>
      <c r="B65" s="269">
        <v>0</v>
      </c>
      <c r="C65" s="41">
        <v>0</v>
      </c>
      <c r="D65" s="269">
        <v>0</v>
      </c>
      <c r="E65" s="41">
        <v>0</v>
      </c>
      <c r="F65" s="285">
        <v>0</v>
      </c>
      <c r="G65" s="43">
        <v>0</v>
      </c>
      <c r="H65" s="269">
        <v>0</v>
      </c>
      <c r="I65" s="41">
        <v>0</v>
      </c>
      <c r="J65" s="285">
        <v>0</v>
      </c>
      <c r="K65" s="43">
        <v>0</v>
      </c>
      <c r="L65" s="269">
        <v>0</v>
      </c>
      <c r="M65" s="41">
        <v>0</v>
      </c>
      <c r="N65" s="246">
        <v>0</v>
      </c>
      <c r="O65" s="228">
        <v>0</v>
      </c>
      <c r="P65" s="40">
        <v>0</v>
      </c>
      <c r="Q65" s="41">
        <v>0</v>
      </c>
      <c r="R65" s="42">
        <v>0</v>
      </c>
      <c r="S65" s="43">
        <v>0</v>
      </c>
      <c r="T65" s="40">
        <v>1</v>
      </c>
      <c r="U65" s="41">
        <v>0</v>
      </c>
      <c r="V65" s="42">
        <v>1</v>
      </c>
      <c r="W65" s="43">
        <v>0</v>
      </c>
      <c r="X65" s="40">
        <v>1</v>
      </c>
      <c r="Y65" s="41">
        <v>0</v>
      </c>
      <c r="Z65" s="31"/>
    </row>
    <row r="66" spans="1:26" s="14" customFormat="1" ht="15" customHeight="1" x14ac:dyDescent="0.2">
      <c r="A66" s="63" t="s">
        <v>66</v>
      </c>
      <c r="B66" s="270">
        <v>13</v>
      </c>
      <c r="C66" s="65">
        <v>1</v>
      </c>
      <c r="D66" s="270">
        <v>25</v>
      </c>
      <c r="E66" s="65">
        <v>0</v>
      </c>
      <c r="F66" s="286">
        <v>22</v>
      </c>
      <c r="G66" s="67">
        <v>0</v>
      </c>
      <c r="H66" s="270">
        <v>22</v>
      </c>
      <c r="I66" s="65">
        <v>0</v>
      </c>
      <c r="J66" s="286">
        <v>21</v>
      </c>
      <c r="K66" s="67">
        <v>0</v>
      </c>
      <c r="L66" s="270">
        <v>7</v>
      </c>
      <c r="M66" s="65">
        <v>0</v>
      </c>
      <c r="N66" s="247">
        <v>6</v>
      </c>
      <c r="O66" s="229">
        <v>0</v>
      </c>
      <c r="P66" s="64">
        <v>1</v>
      </c>
      <c r="Q66" s="65">
        <v>0</v>
      </c>
      <c r="R66" s="66">
        <v>1</v>
      </c>
      <c r="S66" s="67">
        <v>0</v>
      </c>
      <c r="T66" s="64">
        <v>0</v>
      </c>
      <c r="U66" s="65">
        <v>0</v>
      </c>
      <c r="V66" s="66">
        <v>0</v>
      </c>
      <c r="W66" s="67">
        <v>0</v>
      </c>
      <c r="X66" s="64">
        <v>0</v>
      </c>
      <c r="Y66" s="65">
        <v>0</v>
      </c>
      <c r="Z66" s="31"/>
    </row>
    <row r="67" spans="1:26" s="14" customFormat="1" ht="15" customHeight="1" x14ac:dyDescent="0.2">
      <c r="A67" s="16" t="s">
        <v>176</v>
      </c>
      <c r="B67" s="269">
        <v>0</v>
      </c>
      <c r="C67" s="41">
        <v>0</v>
      </c>
      <c r="D67" s="269">
        <v>0</v>
      </c>
      <c r="E67" s="41">
        <v>0</v>
      </c>
      <c r="F67" s="285">
        <v>0</v>
      </c>
      <c r="G67" s="43">
        <v>0</v>
      </c>
      <c r="H67" s="269">
        <v>0</v>
      </c>
      <c r="I67" s="41">
        <v>0</v>
      </c>
      <c r="J67" s="285">
        <v>0</v>
      </c>
      <c r="K67" s="43">
        <v>0</v>
      </c>
      <c r="L67" s="269">
        <v>0</v>
      </c>
      <c r="M67" s="41">
        <v>0</v>
      </c>
      <c r="N67" s="246">
        <v>0</v>
      </c>
      <c r="O67" s="228">
        <v>0</v>
      </c>
      <c r="P67" s="40">
        <v>0</v>
      </c>
      <c r="Q67" s="41">
        <v>1</v>
      </c>
      <c r="R67" s="42">
        <v>0</v>
      </c>
      <c r="S67" s="43">
        <v>0</v>
      </c>
      <c r="T67" s="40">
        <v>0</v>
      </c>
      <c r="U67" s="41">
        <v>0</v>
      </c>
      <c r="V67" s="42">
        <v>0</v>
      </c>
      <c r="W67" s="43">
        <v>0</v>
      </c>
      <c r="X67" s="40">
        <v>0</v>
      </c>
      <c r="Y67" s="41">
        <v>0</v>
      </c>
      <c r="Z67" s="31"/>
    </row>
    <row r="68" spans="1:26" s="161" customFormat="1" ht="15" customHeight="1" x14ac:dyDescent="0.2">
      <c r="A68" s="172" t="s">
        <v>181</v>
      </c>
      <c r="B68" s="271">
        <v>0</v>
      </c>
      <c r="C68" s="174">
        <v>0</v>
      </c>
      <c r="D68" s="271">
        <v>0</v>
      </c>
      <c r="E68" s="174">
        <v>0</v>
      </c>
      <c r="F68" s="287">
        <v>0</v>
      </c>
      <c r="G68" s="176">
        <v>0</v>
      </c>
      <c r="H68" s="271">
        <v>1</v>
      </c>
      <c r="I68" s="174">
        <v>0</v>
      </c>
      <c r="J68" s="287">
        <v>1</v>
      </c>
      <c r="K68" s="176">
        <v>0</v>
      </c>
      <c r="L68" s="271">
        <v>1</v>
      </c>
      <c r="M68" s="174">
        <v>0</v>
      </c>
      <c r="N68" s="248">
        <v>1</v>
      </c>
      <c r="O68" s="230">
        <v>0</v>
      </c>
      <c r="P68" s="173">
        <v>0</v>
      </c>
      <c r="Q68" s="174">
        <v>0</v>
      </c>
      <c r="R68" s="175">
        <v>0</v>
      </c>
      <c r="S68" s="176">
        <v>0</v>
      </c>
      <c r="T68" s="173">
        <v>0</v>
      </c>
      <c r="U68" s="174">
        <v>0</v>
      </c>
      <c r="V68" s="175">
        <v>0</v>
      </c>
      <c r="W68" s="176">
        <v>0</v>
      </c>
      <c r="X68" s="173">
        <v>0</v>
      </c>
      <c r="Y68" s="174">
        <v>0</v>
      </c>
      <c r="Z68" s="160"/>
    </row>
    <row r="69" spans="1:26" s="161" customFormat="1" ht="15" customHeight="1" x14ac:dyDescent="0.2">
      <c r="A69" s="162" t="s">
        <v>190</v>
      </c>
      <c r="B69" s="291">
        <v>0</v>
      </c>
      <c r="C69" s="292">
        <v>0</v>
      </c>
      <c r="D69" s="291">
        <v>2</v>
      </c>
      <c r="E69" s="292">
        <v>0</v>
      </c>
      <c r="F69" s="293">
        <v>1</v>
      </c>
      <c r="G69" s="277">
        <v>0</v>
      </c>
      <c r="H69" s="291">
        <v>1</v>
      </c>
      <c r="I69" s="292">
        <v>0</v>
      </c>
      <c r="J69" s="288">
        <v>1</v>
      </c>
      <c r="K69" s="159">
        <v>0</v>
      </c>
      <c r="L69" s="272">
        <v>0</v>
      </c>
      <c r="M69" s="157">
        <v>0</v>
      </c>
      <c r="N69" s="249">
        <v>0</v>
      </c>
      <c r="O69" s="231">
        <v>0</v>
      </c>
      <c r="P69" s="156">
        <v>0</v>
      </c>
      <c r="Q69" s="157">
        <v>0</v>
      </c>
      <c r="R69" s="158">
        <v>0</v>
      </c>
      <c r="S69" s="159">
        <v>0</v>
      </c>
      <c r="T69" s="156">
        <v>0</v>
      </c>
      <c r="U69" s="157">
        <v>0</v>
      </c>
      <c r="V69" s="158">
        <v>0</v>
      </c>
      <c r="W69" s="159">
        <v>0</v>
      </c>
      <c r="X69" s="156">
        <v>0</v>
      </c>
      <c r="Y69" s="157">
        <v>0</v>
      </c>
      <c r="Z69" s="160"/>
    </row>
    <row r="70" spans="1:26" s="14" customFormat="1" ht="15" customHeight="1" x14ac:dyDescent="0.2">
      <c r="A70" s="63" t="s">
        <v>97</v>
      </c>
      <c r="B70" s="270">
        <v>0</v>
      </c>
      <c r="C70" s="65">
        <v>0</v>
      </c>
      <c r="D70" s="270">
        <v>0</v>
      </c>
      <c r="E70" s="65">
        <v>0</v>
      </c>
      <c r="F70" s="286">
        <v>0</v>
      </c>
      <c r="G70" s="67">
        <v>0</v>
      </c>
      <c r="H70" s="270">
        <v>0</v>
      </c>
      <c r="I70" s="65">
        <v>0</v>
      </c>
      <c r="J70" s="286">
        <v>0</v>
      </c>
      <c r="K70" s="67">
        <v>0</v>
      </c>
      <c r="L70" s="270">
        <v>0</v>
      </c>
      <c r="M70" s="65">
        <v>0</v>
      </c>
      <c r="N70" s="247">
        <v>0</v>
      </c>
      <c r="O70" s="229">
        <v>0</v>
      </c>
      <c r="P70" s="64">
        <v>0</v>
      </c>
      <c r="Q70" s="65">
        <v>0</v>
      </c>
      <c r="R70" s="66">
        <v>0</v>
      </c>
      <c r="S70" s="67">
        <v>0</v>
      </c>
      <c r="T70" s="64">
        <v>1</v>
      </c>
      <c r="U70" s="65">
        <v>0</v>
      </c>
      <c r="V70" s="66">
        <v>1</v>
      </c>
      <c r="W70" s="67">
        <v>0</v>
      </c>
      <c r="X70" s="64">
        <v>1</v>
      </c>
      <c r="Y70" s="65">
        <v>0</v>
      </c>
      <c r="Z70" s="31"/>
    </row>
    <row r="71" spans="1:26" s="14" customFormat="1" ht="15" customHeight="1" x14ac:dyDescent="0.2">
      <c r="A71" s="16" t="s">
        <v>212</v>
      </c>
      <c r="B71" s="269">
        <v>1</v>
      </c>
      <c r="C71" s="41">
        <v>0</v>
      </c>
      <c r="D71" s="269">
        <v>1</v>
      </c>
      <c r="E71" s="41">
        <v>0</v>
      </c>
      <c r="F71" s="285">
        <v>1</v>
      </c>
      <c r="G71" s="43">
        <v>0</v>
      </c>
      <c r="H71" s="269">
        <v>0</v>
      </c>
      <c r="I71" s="41">
        <v>0</v>
      </c>
      <c r="J71" s="285">
        <v>0</v>
      </c>
      <c r="K71" s="43">
        <v>0</v>
      </c>
      <c r="L71" s="269">
        <v>0</v>
      </c>
      <c r="M71" s="41">
        <v>0</v>
      </c>
      <c r="N71" s="246">
        <v>0</v>
      </c>
      <c r="O71" s="228">
        <v>0</v>
      </c>
      <c r="P71" s="40">
        <v>0</v>
      </c>
      <c r="Q71" s="41">
        <v>0</v>
      </c>
      <c r="R71" s="42">
        <v>0</v>
      </c>
      <c r="S71" s="43">
        <v>0</v>
      </c>
      <c r="T71" s="40">
        <v>0</v>
      </c>
      <c r="U71" s="41">
        <v>0</v>
      </c>
      <c r="V71" s="42">
        <v>0</v>
      </c>
      <c r="W71" s="43">
        <v>0</v>
      </c>
      <c r="X71" s="40">
        <v>0</v>
      </c>
      <c r="Y71" s="41">
        <v>0</v>
      </c>
      <c r="Z71" s="31"/>
    </row>
    <row r="72" spans="1:26" s="14" customFormat="1" ht="15" customHeight="1" x14ac:dyDescent="0.2">
      <c r="A72" s="63" t="s">
        <v>222</v>
      </c>
      <c r="B72" s="270">
        <v>1</v>
      </c>
      <c r="C72" s="65">
        <v>0</v>
      </c>
      <c r="D72" s="270"/>
      <c r="E72" s="65"/>
      <c r="F72" s="286"/>
      <c r="G72" s="67"/>
      <c r="H72" s="270"/>
      <c r="I72" s="65"/>
      <c r="J72" s="286"/>
      <c r="K72" s="67"/>
      <c r="L72" s="270"/>
      <c r="M72" s="65"/>
      <c r="N72" s="247"/>
      <c r="O72" s="229"/>
      <c r="P72" s="64"/>
      <c r="Q72" s="65"/>
      <c r="R72" s="66"/>
      <c r="S72" s="67"/>
      <c r="T72" s="64"/>
      <c r="U72" s="65"/>
      <c r="V72" s="66"/>
      <c r="W72" s="67"/>
      <c r="X72" s="64"/>
      <c r="Y72" s="65"/>
      <c r="Z72" s="31"/>
    </row>
    <row r="73" spans="1:26" s="14" customFormat="1" ht="15" customHeight="1" x14ac:dyDescent="0.2">
      <c r="A73" s="16" t="s">
        <v>187</v>
      </c>
      <c r="B73" s="269">
        <v>0</v>
      </c>
      <c r="C73" s="41">
        <v>0</v>
      </c>
      <c r="D73" s="269">
        <v>0</v>
      </c>
      <c r="E73" s="41">
        <v>0</v>
      </c>
      <c r="F73" s="285">
        <v>0</v>
      </c>
      <c r="G73" s="43">
        <v>0</v>
      </c>
      <c r="H73" s="269">
        <v>0</v>
      </c>
      <c r="I73" s="41">
        <v>0</v>
      </c>
      <c r="J73" s="285">
        <v>0</v>
      </c>
      <c r="K73" s="43">
        <v>0</v>
      </c>
      <c r="L73" s="269">
        <v>1</v>
      </c>
      <c r="M73" s="41">
        <v>0</v>
      </c>
      <c r="N73" s="246">
        <v>0</v>
      </c>
      <c r="O73" s="228">
        <v>0</v>
      </c>
      <c r="P73" s="40">
        <v>0</v>
      </c>
      <c r="Q73" s="41">
        <v>0</v>
      </c>
      <c r="R73" s="42">
        <v>0</v>
      </c>
      <c r="S73" s="43">
        <v>0</v>
      </c>
      <c r="T73" s="40">
        <v>0</v>
      </c>
      <c r="U73" s="41">
        <v>0</v>
      </c>
      <c r="V73" s="42">
        <v>0</v>
      </c>
      <c r="W73" s="43">
        <v>0</v>
      </c>
      <c r="X73" s="40">
        <v>0</v>
      </c>
      <c r="Y73" s="41">
        <v>0</v>
      </c>
      <c r="Z73" s="31"/>
    </row>
    <row r="74" spans="1:26" s="14" customFormat="1" ht="15" customHeight="1" x14ac:dyDescent="0.2">
      <c r="A74" s="63" t="s">
        <v>89</v>
      </c>
      <c r="B74" s="270">
        <v>0</v>
      </c>
      <c r="C74" s="65">
        <v>0</v>
      </c>
      <c r="D74" s="270">
        <v>0</v>
      </c>
      <c r="E74" s="65">
        <v>0</v>
      </c>
      <c r="F74" s="286">
        <v>0</v>
      </c>
      <c r="G74" s="67">
        <v>0</v>
      </c>
      <c r="H74" s="270">
        <v>0</v>
      </c>
      <c r="I74" s="65">
        <v>0</v>
      </c>
      <c r="J74" s="286">
        <v>0</v>
      </c>
      <c r="K74" s="67">
        <v>0</v>
      </c>
      <c r="L74" s="270">
        <v>0</v>
      </c>
      <c r="M74" s="65">
        <v>0</v>
      </c>
      <c r="N74" s="247">
        <v>0</v>
      </c>
      <c r="O74" s="229">
        <v>0</v>
      </c>
      <c r="P74" s="64">
        <v>0</v>
      </c>
      <c r="Q74" s="65">
        <v>0</v>
      </c>
      <c r="R74" s="66">
        <v>1</v>
      </c>
      <c r="S74" s="67">
        <v>0</v>
      </c>
      <c r="T74" s="64">
        <v>1</v>
      </c>
      <c r="U74" s="65">
        <v>0</v>
      </c>
      <c r="V74" s="66">
        <v>1</v>
      </c>
      <c r="W74" s="67">
        <v>0</v>
      </c>
      <c r="X74" s="64">
        <v>1</v>
      </c>
      <c r="Y74" s="65">
        <v>0</v>
      </c>
      <c r="Z74" s="31"/>
    </row>
    <row r="75" spans="1:26" s="14" customFormat="1" ht="15" customHeight="1" x14ac:dyDescent="0.2">
      <c r="A75" s="16" t="s">
        <v>77</v>
      </c>
      <c r="B75" s="269">
        <v>3</v>
      </c>
      <c r="C75" s="41">
        <v>1</v>
      </c>
      <c r="D75" s="269">
        <v>4</v>
      </c>
      <c r="E75" s="41">
        <v>1</v>
      </c>
      <c r="F75" s="285">
        <v>1</v>
      </c>
      <c r="G75" s="43">
        <v>0</v>
      </c>
      <c r="H75" s="269">
        <v>1</v>
      </c>
      <c r="I75" s="41">
        <v>1</v>
      </c>
      <c r="J75" s="285">
        <v>0</v>
      </c>
      <c r="K75" s="43">
        <v>1</v>
      </c>
      <c r="L75" s="269">
        <v>0</v>
      </c>
      <c r="M75" s="41">
        <v>1</v>
      </c>
      <c r="N75" s="246">
        <v>0</v>
      </c>
      <c r="O75" s="228">
        <v>1</v>
      </c>
      <c r="P75" s="40">
        <v>0</v>
      </c>
      <c r="Q75" s="41">
        <v>2</v>
      </c>
      <c r="R75" s="42">
        <v>0</v>
      </c>
      <c r="S75" s="43">
        <v>2</v>
      </c>
      <c r="T75" s="40">
        <v>0</v>
      </c>
      <c r="U75" s="41">
        <v>2</v>
      </c>
      <c r="V75" s="42">
        <v>0</v>
      </c>
      <c r="W75" s="43">
        <v>2</v>
      </c>
      <c r="X75" s="40">
        <v>0</v>
      </c>
      <c r="Y75" s="41">
        <v>1</v>
      </c>
      <c r="Z75" s="31"/>
    </row>
    <row r="76" spans="1:26" s="14" customFormat="1" ht="15" customHeight="1" x14ac:dyDescent="0.2">
      <c r="A76" s="63" t="s">
        <v>67</v>
      </c>
      <c r="B76" s="270">
        <v>0</v>
      </c>
      <c r="C76" s="65">
        <v>1</v>
      </c>
      <c r="D76" s="270">
        <v>0</v>
      </c>
      <c r="E76" s="65">
        <v>1</v>
      </c>
      <c r="F76" s="286">
        <v>0</v>
      </c>
      <c r="G76" s="67">
        <v>1</v>
      </c>
      <c r="H76" s="270">
        <v>0</v>
      </c>
      <c r="I76" s="65">
        <v>1</v>
      </c>
      <c r="J76" s="286">
        <v>0</v>
      </c>
      <c r="K76" s="67">
        <v>1</v>
      </c>
      <c r="L76" s="270">
        <v>1</v>
      </c>
      <c r="M76" s="65">
        <v>0</v>
      </c>
      <c r="N76" s="247">
        <v>1</v>
      </c>
      <c r="O76" s="229">
        <v>1</v>
      </c>
      <c r="P76" s="64">
        <v>3</v>
      </c>
      <c r="Q76" s="65">
        <v>0</v>
      </c>
      <c r="R76" s="66">
        <v>1</v>
      </c>
      <c r="S76" s="67">
        <v>2</v>
      </c>
      <c r="T76" s="64">
        <v>0</v>
      </c>
      <c r="U76" s="65">
        <v>2</v>
      </c>
      <c r="V76" s="66">
        <v>0</v>
      </c>
      <c r="W76" s="67">
        <v>1</v>
      </c>
      <c r="X76" s="64">
        <v>0</v>
      </c>
      <c r="Y76" s="65">
        <v>2</v>
      </c>
      <c r="Z76" s="31"/>
    </row>
    <row r="77" spans="1:26" s="14" customFormat="1" ht="15" customHeight="1" x14ac:dyDescent="0.2">
      <c r="A77" s="16" t="s">
        <v>68</v>
      </c>
      <c r="B77" s="269">
        <v>0</v>
      </c>
      <c r="C77" s="41">
        <v>0</v>
      </c>
      <c r="D77" s="269">
        <v>0</v>
      </c>
      <c r="E77" s="41">
        <v>0</v>
      </c>
      <c r="F77" s="285">
        <v>0</v>
      </c>
      <c r="G77" s="43">
        <v>0</v>
      </c>
      <c r="H77" s="269">
        <v>0</v>
      </c>
      <c r="I77" s="41">
        <v>0</v>
      </c>
      <c r="J77" s="285">
        <v>0</v>
      </c>
      <c r="K77" s="43">
        <v>0</v>
      </c>
      <c r="L77" s="269">
        <v>0</v>
      </c>
      <c r="M77" s="41">
        <v>0</v>
      </c>
      <c r="N77" s="246">
        <v>0</v>
      </c>
      <c r="O77" s="228">
        <v>0</v>
      </c>
      <c r="P77" s="40">
        <v>1</v>
      </c>
      <c r="Q77" s="41">
        <v>0</v>
      </c>
      <c r="R77" s="42">
        <v>1</v>
      </c>
      <c r="S77" s="43">
        <v>0</v>
      </c>
      <c r="T77" s="40">
        <v>0</v>
      </c>
      <c r="U77" s="41">
        <v>0</v>
      </c>
      <c r="V77" s="42">
        <v>0</v>
      </c>
      <c r="W77" s="43">
        <v>0</v>
      </c>
      <c r="X77" s="40">
        <v>0</v>
      </c>
      <c r="Y77" s="41">
        <v>0</v>
      </c>
      <c r="Z77" s="31"/>
    </row>
    <row r="78" spans="1:26" s="14" customFormat="1" ht="15" customHeight="1" x14ac:dyDescent="0.2">
      <c r="A78" s="63" t="s">
        <v>69</v>
      </c>
      <c r="B78" s="270">
        <v>0</v>
      </c>
      <c r="C78" s="65">
        <v>0</v>
      </c>
      <c r="D78" s="270">
        <v>0</v>
      </c>
      <c r="E78" s="65">
        <v>0</v>
      </c>
      <c r="F78" s="286">
        <v>1</v>
      </c>
      <c r="G78" s="67">
        <v>0</v>
      </c>
      <c r="H78" s="270">
        <v>1</v>
      </c>
      <c r="I78" s="65">
        <v>0</v>
      </c>
      <c r="J78" s="286">
        <v>3</v>
      </c>
      <c r="K78" s="67">
        <v>0</v>
      </c>
      <c r="L78" s="270">
        <v>2</v>
      </c>
      <c r="M78" s="65">
        <v>0</v>
      </c>
      <c r="N78" s="247">
        <v>2</v>
      </c>
      <c r="O78" s="229">
        <v>0</v>
      </c>
      <c r="P78" s="64">
        <v>2</v>
      </c>
      <c r="Q78" s="65">
        <v>0</v>
      </c>
      <c r="R78" s="66">
        <v>3</v>
      </c>
      <c r="S78" s="67">
        <v>0</v>
      </c>
      <c r="T78" s="64">
        <v>0</v>
      </c>
      <c r="U78" s="65">
        <v>0</v>
      </c>
      <c r="V78" s="66">
        <v>0</v>
      </c>
      <c r="W78" s="67">
        <v>0</v>
      </c>
      <c r="X78" s="64">
        <v>1</v>
      </c>
      <c r="Y78" s="65">
        <v>0</v>
      </c>
      <c r="Z78" s="31"/>
    </row>
    <row r="79" spans="1:26" s="14" customFormat="1" ht="15" customHeight="1" x14ac:dyDescent="0.2">
      <c r="A79" s="16" t="s">
        <v>191</v>
      </c>
      <c r="B79" s="269">
        <v>1</v>
      </c>
      <c r="C79" s="41">
        <v>0</v>
      </c>
      <c r="D79" s="269">
        <v>1</v>
      </c>
      <c r="E79" s="41">
        <v>0</v>
      </c>
      <c r="F79" s="285">
        <v>1</v>
      </c>
      <c r="G79" s="43">
        <v>0</v>
      </c>
      <c r="H79" s="269">
        <v>1</v>
      </c>
      <c r="I79" s="41">
        <v>0</v>
      </c>
      <c r="J79" s="285">
        <v>1</v>
      </c>
      <c r="K79" s="43">
        <v>0</v>
      </c>
      <c r="L79" s="269">
        <v>0</v>
      </c>
      <c r="M79" s="41">
        <v>0</v>
      </c>
      <c r="N79" s="246">
        <v>0</v>
      </c>
      <c r="O79" s="228">
        <v>0</v>
      </c>
      <c r="P79" s="40">
        <v>0</v>
      </c>
      <c r="Q79" s="41">
        <v>0</v>
      </c>
      <c r="R79" s="42">
        <v>0</v>
      </c>
      <c r="S79" s="43">
        <v>0</v>
      </c>
      <c r="T79" s="40">
        <v>0</v>
      </c>
      <c r="U79" s="41">
        <v>0</v>
      </c>
      <c r="V79" s="42">
        <v>0</v>
      </c>
      <c r="W79" s="43">
        <v>0</v>
      </c>
      <c r="X79" s="40">
        <v>0</v>
      </c>
      <c r="Y79" s="41">
        <v>0</v>
      </c>
      <c r="Z79" s="31"/>
    </row>
    <row r="80" spans="1:26" s="14" customFormat="1" ht="15" customHeight="1" x14ac:dyDescent="0.2">
      <c r="A80" s="63" t="s">
        <v>90</v>
      </c>
      <c r="B80" s="270">
        <v>0</v>
      </c>
      <c r="C80" s="65">
        <v>0</v>
      </c>
      <c r="D80" s="270">
        <v>0</v>
      </c>
      <c r="E80" s="65">
        <v>0</v>
      </c>
      <c r="F80" s="286">
        <v>0</v>
      </c>
      <c r="G80" s="67">
        <v>0</v>
      </c>
      <c r="H80" s="270">
        <v>0</v>
      </c>
      <c r="I80" s="65">
        <v>0</v>
      </c>
      <c r="J80" s="286">
        <v>0</v>
      </c>
      <c r="K80" s="67">
        <v>0</v>
      </c>
      <c r="L80" s="270">
        <v>0</v>
      </c>
      <c r="M80" s="65">
        <v>0</v>
      </c>
      <c r="N80" s="247">
        <v>0</v>
      </c>
      <c r="O80" s="229">
        <v>0</v>
      </c>
      <c r="P80" s="64">
        <v>0</v>
      </c>
      <c r="Q80" s="65">
        <v>0</v>
      </c>
      <c r="R80" s="66">
        <v>0</v>
      </c>
      <c r="S80" s="67">
        <v>0</v>
      </c>
      <c r="T80" s="64">
        <v>1</v>
      </c>
      <c r="U80" s="65">
        <v>0</v>
      </c>
      <c r="V80" s="66">
        <v>1</v>
      </c>
      <c r="W80" s="67">
        <v>0</v>
      </c>
      <c r="X80" s="64">
        <v>1</v>
      </c>
      <c r="Y80" s="65">
        <v>0</v>
      </c>
      <c r="Z80" s="31"/>
    </row>
    <row r="81" spans="1:26" s="14" customFormat="1" ht="15" customHeight="1" x14ac:dyDescent="0.2">
      <c r="A81" s="16" t="s">
        <v>213</v>
      </c>
      <c r="B81" s="269">
        <v>1</v>
      </c>
      <c r="C81" s="41">
        <v>0</v>
      </c>
      <c r="D81" s="269">
        <v>1</v>
      </c>
      <c r="E81" s="41">
        <v>0</v>
      </c>
      <c r="F81" s="285">
        <v>1</v>
      </c>
      <c r="G81" s="43">
        <v>0</v>
      </c>
      <c r="H81" s="269">
        <v>0</v>
      </c>
      <c r="I81" s="41">
        <v>0</v>
      </c>
      <c r="J81" s="285">
        <v>0</v>
      </c>
      <c r="K81" s="43">
        <v>0</v>
      </c>
      <c r="L81" s="269">
        <v>0</v>
      </c>
      <c r="M81" s="41">
        <v>0</v>
      </c>
      <c r="N81" s="246">
        <v>0</v>
      </c>
      <c r="O81" s="228">
        <v>0</v>
      </c>
      <c r="P81" s="40">
        <v>0</v>
      </c>
      <c r="Q81" s="41">
        <v>0</v>
      </c>
      <c r="R81" s="42">
        <v>0</v>
      </c>
      <c r="S81" s="43">
        <v>0</v>
      </c>
      <c r="T81" s="40">
        <v>0</v>
      </c>
      <c r="U81" s="41">
        <v>0</v>
      </c>
      <c r="V81" s="42">
        <v>0</v>
      </c>
      <c r="W81" s="43">
        <v>0</v>
      </c>
      <c r="X81" s="40">
        <v>0</v>
      </c>
      <c r="Y81" s="41">
        <v>0</v>
      </c>
      <c r="Z81" s="31"/>
    </row>
    <row r="82" spans="1:26" s="14" customFormat="1" ht="15" customHeight="1" x14ac:dyDescent="0.2">
      <c r="A82" s="63" t="s">
        <v>192</v>
      </c>
      <c r="B82" s="270">
        <v>0</v>
      </c>
      <c r="C82" s="65">
        <v>0</v>
      </c>
      <c r="D82" s="270">
        <v>0</v>
      </c>
      <c r="E82" s="65">
        <v>0</v>
      </c>
      <c r="F82" s="286">
        <v>0</v>
      </c>
      <c r="G82" s="67">
        <v>0</v>
      </c>
      <c r="H82" s="270">
        <v>0</v>
      </c>
      <c r="I82" s="65">
        <v>0</v>
      </c>
      <c r="J82" s="286">
        <v>1</v>
      </c>
      <c r="K82" s="67">
        <v>0</v>
      </c>
      <c r="L82" s="270">
        <v>0</v>
      </c>
      <c r="M82" s="65">
        <v>0</v>
      </c>
      <c r="N82" s="247">
        <v>0</v>
      </c>
      <c r="O82" s="229">
        <v>0</v>
      </c>
      <c r="P82" s="64">
        <v>0</v>
      </c>
      <c r="Q82" s="65">
        <v>0</v>
      </c>
      <c r="R82" s="66">
        <v>0</v>
      </c>
      <c r="S82" s="67">
        <v>0</v>
      </c>
      <c r="T82" s="64">
        <v>0</v>
      </c>
      <c r="U82" s="65">
        <v>0</v>
      </c>
      <c r="V82" s="66">
        <v>0</v>
      </c>
      <c r="W82" s="67">
        <v>0</v>
      </c>
      <c r="X82" s="64">
        <v>0</v>
      </c>
      <c r="Y82" s="65">
        <v>0</v>
      </c>
      <c r="Z82" s="31"/>
    </row>
    <row r="83" spans="1:26" s="14" customFormat="1" ht="15" customHeight="1" x14ac:dyDescent="0.2">
      <c r="A83" s="16" t="s">
        <v>182</v>
      </c>
      <c r="B83" s="269">
        <v>0</v>
      </c>
      <c r="C83" s="41">
        <v>0</v>
      </c>
      <c r="D83" s="269">
        <v>0</v>
      </c>
      <c r="E83" s="41">
        <v>0</v>
      </c>
      <c r="F83" s="285">
        <v>0</v>
      </c>
      <c r="G83" s="43">
        <v>1</v>
      </c>
      <c r="H83" s="269">
        <v>1</v>
      </c>
      <c r="I83" s="41">
        <v>0</v>
      </c>
      <c r="J83" s="285">
        <v>1</v>
      </c>
      <c r="K83" s="43">
        <v>0</v>
      </c>
      <c r="L83" s="269">
        <v>1</v>
      </c>
      <c r="M83" s="41">
        <v>0</v>
      </c>
      <c r="N83" s="246">
        <v>1</v>
      </c>
      <c r="O83" s="228">
        <v>0</v>
      </c>
      <c r="P83" s="40">
        <v>0</v>
      </c>
      <c r="Q83" s="41">
        <v>0</v>
      </c>
      <c r="R83" s="42">
        <v>0</v>
      </c>
      <c r="S83" s="43">
        <v>0</v>
      </c>
      <c r="T83" s="40">
        <v>0</v>
      </c>
      <c r="U83" s="41">
        <v>0</v>
      </c>
      <c r="V83" s="42">
        <v>0</v>
      </c>
      <c r="W83" s="43">
        <v>0</v>
      </c>
      <c r="X83" s="40">
        <v>0</v>
      </c>
      <c r="Y83" s="41">
        <v>0</v>
      </c>
      <c r="Z83" s="31"/>
    </row>
    <row r="84" spans="1:26" s="14" customFormat="1" ht="15" customHeight="1" x14ac:dyDescent="0.2">
      <c r="A84" s="63" t="s">
        <v>91</v>
      </c>
      <c r="B84" s="270">
        <v>0</v>
      </c>
      <c r="C84" s="65">
        <v>0</v>
      </c>
      <c r="D84" s="270">
        <v>0</v>
      </c>
      <c r="E84" s="65">
        <v>0</v>
      </c>
      <c r="F84" s="286">
        <v>0</v>
      </c>
      <c r="G84" s="67">
        <v>0</v>
      </c>
      <c r="H84" s="270">
        <v>0</v>
      </c>
      <c r="I84" s="65">
        <v>0</v>
      </c>
      <c r="J84" s="286">
        <v>0</v>
      </c>
      <c r="K84" s="67">
        <v>0</v>
      </c>
      <c r="L84" s="270">
        <v>0</v>
      </c>
      <c r="M84" s="65">
        <v>0</v>
      </c>
      <c r="N84" s="247">
        <v>0</v>
      </c>
      <c r="O84" s="229">
        <v>0</v>
      </c>
      <c r="P84" s="64">
        <v>0</v>
      </c>
      <c r="Q84" s="65">
        <v>0</v>
      </c>
      <c r="R84" s="66">
        <v>0</v>
      </c>
      <c r="S84" s="67">
        <v>0</v>
      </c>
      <c r="T84" s="64">
        <v>1</v>
      </c>
      <c r="U84" s="65">
        <v>0</v>
      </c>
      <c r="V84" s="66">
        <v>1</v>
      </c>
      <c r="W84" s="67">
        <v>0</v>
      </c>
      <c r="X84" s="64">
        <v>1</v>
      </c>
      <c r="Y84" s="65">
        <v>0</v>
      </c>
      <c r="Z84" s="31"/>
    </row>
    <row r="85" spans="1:26" s="14" customFormat="1" ht="15" customHeight="1" x14ac:dyDescent="0.2">
      <c r="A85" s="16" t="s">
        <v>70</v>
      </c>
      <c r="B85" s="269">
        <v>2</v>
      </c>
      <c r="C85" s="41">
        <v>0</v>
      </c>
      <c r="D85" s="269">
        <v>2</v>
      </c>
      <c r="E85" s="41">
        <v>1</v>
      </c>
      <c r="F85" s="285">
        <v>1</v>
      </c>
      <c r="G85" s="43">
        <v>1</v>
      </c>
      <c r="H85" s="269">
        <v>1</v>
      </c>
      <c r="I85" s="41">
        <v>0</v>
      </c>
      <c r="J85" s="285">
        <v>1</v>
      </c>
      <c r="K85" s="43">
        <v>0</v>
      </c>
      <c r="L85" s="269">
        <v>1</v>
      </c>
      <c r="M85" s="41">
        <v>0</v>
      </c>
      <c r="N85" s="246">
        <v>2</v>
      </c>
      <c r="O85" s="228">
        <v>0</v>
      </c>
      <c r="P85" s="40">
        <v>5</v>
      </c>
      <c r="Q85" s="41">
        <v>0</v>
      </c>
      <c r="R85" s="42">
        <v>1</v>
      </c>
      <c r="S85" s="43">
        <v>0</v>
      </c>
      <c r="T85" s="40">
        <v>1</v>
      </c>
      <c r="U85" s="41">
        <v>0</v>
      </c>
      <c r="V85" s="42">
        <v>1</v>
      </c>
      <c r="W85" s="43">
        <v>0</v>
      </c>
      <c r="X85" s="40">
        <v>0</v>
      </c>
      <c r="Y85" s="41">
        <v>0</v>
      </c>
      <c r="Z85" s="31"/>
    </row>
    <row r="86" spans="1:26" s="14" customFormat="1" ht="15" customHeight="1" x14ac:dyDescent="0.2">
      <c r="A86" s="63" t="s">
        <v>71</v>
      </c>
      <c r="B86" s="270">
        <v>0</v>
      </c>
      <c r="C86" s="65">
        <v>0</v>
      </c>
      <c r="D86" s="270">
        <v>0</v>
      </c>
      <c r="E86" s="65">
        <v>0</v>
      </c>
      <c r="F86" s="286">
        <v>1</v>
      </c>
      <c r="G86" s="67">
        <v>0</v>
      </c>
      <c r="H86" s="270">
        <v>1</v>
      </c>
      <c r="I86" s="65">
        <v>1</v>
      </c>
      <c r="J86" s="286">
        <v>1</v>
      </c>
      <c r="K86" s="67">
        <v>0</v>
      </c>
      <c r="L86" s="270">
        <v>1</v>
      </c>
      <c r="M86" s="65">
        <v>0</v>
      </c>
      <c r="N86" s="247">
        <v>1</v>
      </c>
      <c r="O86" s="229">
        <v>0</v>
      </c>
      <c r="P86" s="64">
        <v>1</v>
      </c>
      <c r="Q86" s="65">
        <v>0</v>
      </c>
      <c r="R86" s="66">
        <v>0</v>
      </c>
      <c r="S86" s="67">
        <v>0</v>
      </c>
      <c r="T86" s="64">
        <v>0</v>
      </c>
      <c r="U86" s="65">
        <v>0</v>
      </c>
      <c r="V86" s="66">
        <v>1</v>
      </c>
      <c r="W86" s="67">
        <v>0</v>
      </c>
      <c r="X86" s="64">
        <v>1</v>
      </c>
      <c r="Y86" s="65">
        <v>0</v>
      </c>
      <c r="Z86" s="31"/>
    </row>
    <row r="87" spans="1:26" s="14" customFormat="1" ht="15" customHeight="1" x14ac:dyDescent="0.2">
      <c r="A87" s="16" t="s">
        <v>168</v>
      </c>
      <c r="B87" s="269">
        <v>0</v>
      </c>
      <c r="C87" s="41">
        <v>0</v>
      </c>
      <c r="D87" s="269">
        <v>0</v>
      </c>
      <c r="E87" s="41">
        <v>0</v>
      </c>
      <c r="F87" s="285">
        <v>0</v>
      </c>
      <c r="G87" s="43">
        <v>0</v>
      </c>
      <c r="H87" s="269">
        <v>0</v>
      </c>
      <c r="I87" s="41">
        <v>0</v>
      </c>
      <c r="J87" s="285">
        <v>0</v>
      </c>
      <c r="K87" s="43">
        <v>0</v>
      </c>
      <c r="L87" s="269">
        <v>0</v>
      </c>
      <c r="M87" s="41">
        <v>0</v>
      </c>
      <c r="N87" s="246">
        <v>0</v>
      </c>
      <c r="O87" s="228">
        <v>0</v>
      </c>
      <c r="P87" s="40">
        <v>0</v>
      </c>
      <c r="Q87" s="41">
        <v>0</v>
      </c>
      <c r="R87" s="42">
        <v>2</v>
      </c>
      <c r="S87" s="43">
        <v>0</v>
      </c>
      <c r="T87" s="40">
        <v>0</v>
      </c>
      <c r="U87" s="41">
        <v>0</v>
      </c>
      <c r="V87" s="42">
        <v>1</v>
      </c>
      <c r="W87" s="43">
        <v>0</v>
      </c>
      <c r="X87" s="40">
        <v>0</v>
      </c>
      <c r="Y87" s="41">
        <v>0</v>
      </c>
      <c r="Z87" s="31"/>
    </row>
    <row r="88" spans="1:26" s="14" customFormat="1" ht="15" customHeight="1" x14ac:dyDescent="0.2">
      <c r="A88" s="63" t="s">
        <v>214</v>
      </c>
      <c r="B88" s="270">
        <v>0</v>
      </c>
      <c r="C88" s="65">
        <v>0</v>
      </c>
      <c r="D88" s="270">
        <v>0</v>
      </c>
      <c r="E88" s="65">
        <v>0</v>
      </c>
      <c r="F88" s="286">
        <v>1</v>
      </c>
      <c r="G88" s="67">
        <v>0</v>
      </c>
      <c r="H88" s="270">
        <v>0</v>
      </c>
      <c r="I88" s="65">
        <v>0</v>
      </c>
      <c r="J88" s="286">
        <v>0</v>
      </c>
      <c r="K88" s="67">
        <v>0</v>
      </c>
      <c r="L88" s="270">
        <v>0</v>
      </c>
      <c r="M88" s="65">
        <v>0</v>
      </c>
      <c r="N88" s="247">
        <v>0</v>
      </c>
      <c r="O88" s="229">
        <v>0</v>
      </c>
      <c r="P88" s="64">
        <v>0</v>
      </c>
      <c r="Q88" s="65">
        <v>0</v>
      </c>
      <c r="R88" s="66">
        <v>0</v>
      </c>
      <c r="S88" s="67">
        <v>0</v>
      </c>
      <c r="T88" s="64">
        <v>0</v>
      </c>
      <c r="U88" s="65">
        <v>0</v>
      </c>
      <c r="V88" s="66">
        <v>0</v>
      </c>
      <c r="W88" s="67">
        <v>0</v>
      </c>
      <c r="X88" s="64">
        <v>0</v>
      </c>
      <c r="Y88" s="65">
        <v>0</v>
      </c>
      <c r="Z88" s="31"/>
    </row>
    <row r="89" spans="1:26" s="14" customFormat="1" ht="15" customHeight="1" x14ac:dyDescent="0.2">
      <c r="A89" s="16" t="s">
        <v>193</v>
      </c>
      <c r="B89" s="269">
        <v>1</v>
      </c>
      <c r="C89" s="41">
        <v>0</v>
      </c>
      <c r="D89" s="269">
        <v>1</v>
      </c>
      <c r="E89" s="41">
        <v>0</v>
      </c>
      <c r="F89" s="285">
        <v>2</v>
      </c>
      <c r="G89" s="43">
        <v>0</v>
      </c>
      <c r="H89" s="269">
        <v>2</v>
      </c>
      <c r="I89" s="41">
        <v>0</v>
      </c>
      <c r="J89" s="285">
        <v>1</v>
      </c>
      <c r="K89" s="43">
        <v>0</v>
      </c>
      <c r="L89" s="269">
        <v>0</v>
      </c>
      <c r="M89" s="41">
        <v>0</v>
      </c>
      <c r="N89" s="246">
        <v>0</v>
      </c>
      <c r="O89" s="228">
        <v>0</v>
      </c>
      <c r="P89" s="40">
        <v>0</v>
      </c>
      <c r="Q89" s="41">
        <v>0</v>
      </c>
      <c r="R89" s="42">
        <v>0</v>
      </c>
      <c r="S89" s="43">
        <v>0</v>
      </c>
      <c r="T89" s="40">
        <v>0</v>
      </c>
      <c r="U89" s="41">
        <v>0</v>
      </c>
      <c r="V89" s="42">
        <v>0</v>
      </c>
      <c r="W89" s="43">
        <v>0</v>
      </c>
      <c r="X89" s="40">
        <v>0</v>
      </c>
      <c r="Y89" s="41">
        <v>0</v>
      </c>
      <c r="Z89" s="31"/>
    </row>
    <row r="90" spans="1:26" s="14" customFormat="1" ht="15" customHeight="1" x14ac:dyDescent="0.2">
      <c r="A90" s="63" t="s">
        <v>92</v>
      </c>
      <c r="B90" s="270">
        <v>0</v>
      </c>
      <c r="C90" s="65">
        <v>1</v>
      </c>
      <c r="D90" s="270">
        <v>0</v>
      </c>
      <c r="E90" s="65">
        <v>1</v>
      </c>
      <c r="F90" s="286">
        <v>0</v>
      </c>
      <c r="G90" s="67">
        <v>2</v>
      </c>
      <c r="H90" s="270">
        <v>0</v>
      </c>
      <c r="I90" s="65">
        <v>2</v>
      </c>
      <c r="J90" s="286">
        <v>0</v>
      </c>
      <c r="K90" s="67">
        <v>1</v>
      </c>
      <c r="L90" s="270">
        <v>0</v>
      </c>
      <c r="M90" s="65">
        <v>1</v>
      </c>
      <c r="N90" s="247">
        <v>0</v>
      </c>
      <c r="O90" s="229">
        <v>2</v>
      </c>
      <c r="P90" s="64">
        <v>0</v>
      </c>
      <c r="Q90" s="65">
        <v>1</v>
      </c>
      <c r="R90" s="66">
        <v>0</v>
      </c>
      <c r="S90" s="67">
        <v>1</v>
      </c>
      <c r="T90" s="64">
        <v>1</v>
      </c>
      <c r="U90" s="65">
        <v>2</v>
      </c>
      <c r="V90" s="66">
        <v>2</v>
      </c>
      <c r="W90" s="67">
        <v>0</v>
      </c>
      <c r="X90" s="64">
        <v>1</v>
      </c>
      <c r="Y90" s="65">
        <v>0</v>
      </c>
      <c r="Z90" s="31"/>
    </row>
    <row r="91" spans="1:26" s="14" customFormat="1" ht="15" customHeight="1" x14ac:dyDescent="0.2">
      <c r="A91" s="16" t="s">
        <v>216</v>
      </c>
      <c r="B91" s="269">
        <v>2</v>
      </c>
      <c r="C91" s="41">
        <v>0</v>
      </c>
      <c r="D91" s="269">
        <v>1</v>
      </c>
      <c r="E91" s="41">
        <v>0</v>
      </c>
      <c r="F91" s="285">
        <v>1</v>
      </c>
      <c r="G91" s="43">
        <v>0</v>
      </c>
      <c r="H91" s="269">
        <v>0</v>
      </c>
      <c r="I91" s="41">
        <v>0</v>
      </c>
      <c r="J91" s="285">
        <v>0</v>
      </c>
      <c r="K91" s="43">
        <v>0</v>
      </c>
      <c r="L91" s="269">
        <v>0</v>
      </c>
      <c r="M91" s="41">
        <v>0</v>
      </c>
      <c r="N91" s="246">
        <v>0</v>
      </c>
      <c r="O91" s="228">
        <v>0</v>
      </c>
      <c r="P91" s="40">
        <v>0</v>
      </c>
      <c r="Q91" s="41">
        <v>0</v>
      </c>
      <c r="R91" s="42">
        <v>0</v>
      </c>
      <c r="S91" s="43">
        <v>0</v>
      </c>
      <c r="T91" s="40">
        <v>0</v>
      </c>
      <c r="U91" s="41">
        <v>0</v>
      </c>
      <c r="V91" s="42">
        <v>0</v>
      </c>
      <c r="W91" s="43">
        <v>0</v>
      </c>
      <c r="X91" s="40">
        <v>0</v>
      </c>
      <c r="Y91" s="41">
        <v>0</v>
      </c>
      <c r="Z91" s="31"/>
    </row>
    <row r="92" spans="1:26" s="14" customFormat="1" ht="15" customHeight="1" x14ac:dyDescent="0.2">
      <c r="A92" s="63" t="s">
        <v>177</v>
      </c>
      <c r="B92" s="270">
        <v>0</v>
      </c>
      <c r="C92" s="65">
        <v>0</v>
      </c>
      <c r="D92" s="270">
        <v>0</v>
      </c>
      <c r="E92" s="65">
        <v>0</v>
      </c>
      <c r="F92" s="286">
        <v>0</v>
      </c>
      <c r="G92" s="67">
        <v>0</v>
      </c>
      <c r="H92" s="270">
        <v>0</v>
      </c>
      <c r="I92" s="65">
        <v>0</v>
      </c>
      <c r="J92" s="286">
        <v>0</v>
      </c>
      <c r="K92" s="67">
        <v>0</v>
      </c>
      <c r="L92" s="270">
        <v>0</v>
      </c>
      <c r="M92" s="65">
        <v>0</v>
      </c>
      <c r="N92" s="247">
        <v>0</v>
      </c>
      <c r="O92" s="229">
        <v>0</v>
      </c>
      <c r="P92" s="64">
        <v>1</v>
      </c>
      <c r="Q92" s="65">
        <v>0</v>
      </c>
      <c r="R92" s="66">
        <v>0</v>
      </c>
      <c r="S92" s="67">
        <v>0</v>
      </c>
      <c r="T92" s="64">
        <v>0</v>
      </c>
      <c r="U92" s="65">
        <v>0</v>
      </c>
      <c r="V92" s="66">
        <v>0</v>
      </c>
      <c r="W92" s="67">
        <v>0</v>
      </c>
      <c r="X92" s="64">
        <v>0</v>
      </c>
      <c r="Y92" s="65">
        <v>0</v>
      </c>
      <c r="Z92" s="31"/>
    </row>
    <row r="93" spans="1:26" s="14" customFormat="1" ht="15" customHeight="1" x14ac:dyDescent="0.2">
      <c r="A93" s="16" t="s">
        <v>93</v>
      </c>
      <c r="B93" s="269">
        <v>1</v>
      </c>
      <c r="C93" s="41">
        <v>0</v>
      </c>
      <c r="D93" s="269">
        <v>2</v>
      </c>
      <c r="E93" s="41">
        <v>0</v>
      </c>
      <c r="F93" s="285">
        <v>2</v>
      </c>
      <c r="G93" s="43">
        <v>0</v>
      </c>
      <c r="H93" s="269">
        <v>1</v>
      </c>
      <c r="I93" s="41">
        <v>0</v>
      </c>
      <c r="J93" s="285">
        <v>2</v>
      </c>
      <c r="K93" s="43">
        <v>0</v>
      </c>
      <c r="L93" s="269">
        <v>0</v>
      </c>
      <c r="M93" s="41">
        <v>0</v>
      </c>
      <c r="N93" s="246">
        <v>0</v>
      </c>
      <c r="O93" s="228">
        <v>0</v>
      </c>
      <c r="P93" s="40">
        <v>0</v>
      </c>
      <c r="Q93" s="41">
        <v>0</v>
      </c>
      <c r="R93" s="42">
        <v>0</v>
      </c>
      <c r="S93" s="43">
        <v>0</v>
      </c>
      <c r="T93" s="40">
        <v>1</v>
      </c>
      <c r="U93" s="41">
        <v>0</v>
      </c>
      <c r="V93" s="42">
        <v>1</v>
      </c>
      <c r="W93" s="43">
        <v>0</v>
      </c>
      <c r="X93" s="40">
        <v>1</v>
      </c>
      <c r="Y93" s="41">
        <v>0</v>
      </c>
      <c r="Z93" s="31"/>
    </row>
    <row r="94" spans="1:26" s="14" customFormat="1" ht="15" customHeight="1" x14ac:dyDescent="0.2">
      <c r="A94" s="63" t="s">
        <v>178</v>
      </c>
      <c r="B94" s="270">
        <v>0</v>
      </c>
      <c r="C94" s="65">
        <v>0</v>
      </c>
      <c r="D94" s="270">
        <v>0</v>
      </c>
      <c r="E94" s="65">
        <v>0</v>
      </c>
      <c r="F94" s="286">
        <v>0</v>
      </c>
      <c r="G94" s="67">
        <v>0</v>
      </c>
      <c r="H94" s="270">
        <v>0</v>
      </c>
      <c r="I94" s="65">
        <v>0</v>
      </c>
      <c r="J94" s="286">
        <v>0</v>
      </c>
      <c r="K94" s="67">
        <v>0</v>
      </c>
      <c r="L94" s="270">
        <v>0</v>
      </c>
      <c r="M94" s="65">
        <v>0</v>
      </c>
      <c r="N94" s="247">
        <v>0</v>
      </c>
      <c r="O94" s="229">
        <v>0</v>
      </c>
      <c r="P94" s="64">
        <v>1</v>
      </c>
      <c r="Q94" s="65">
        <v>0</v>
      </c>
      <c r="R94" s="66">
        <v>0</v>
      </c>
      <c r="S94" s="67">
        <v>0</v>
      </c>
      <c r="T94" s="64">
        <v>0</v>
      </c>
      <c r="U94" s="65">
        <v>0</v>
      </c>
      <c r="V94" s="66">
        <v>0</v>
      </c>
      <c r="W94" s="67">
        <v>0</v>
      </c>
      <c r="X94" s="64">
        <v>0</v>
      </c>
      <c r="Y94" s="65">
        <v>0</v>
      </c>
      <c r="Z94" s="31"/>
    </row>
    <row r="95" spans="1:26" s="14" customFormat="1" ht="15" customHeight="1" x14ac:dyDescent="0.2">
      <c r="A95" s="16" t="s">
        <v>94</v>
      </c>
      <c r="B95" s="269">
        <v>0</v>
      </c>
      <c r="C95" s="41">
        <v>0</v>
      </c>
      <c r="D95" s="269">
        <v>0</v>
      </c>
      <c r="E95" s="41">
        <v>0</v>
      </c>
      <c r="F95" s="285">
        <v>0</v>
      </c>
      <c r="G95" s="43">
        <v>0</v>
      </c>
      <c r="H95" s="269">
        <v>0</v>
      </c>
      <c r="I95" s="41">
        <v>0</v>
      </c>
      <c r="J95" s="285">
        <v>0</v>
      </c>
      <c r="K95" s="43">
        <v>0</v>
      </c>
      <c r="L95" s="269">
        <v>0</v>
      </c>
      <c r="M95" s="41">
        <v>0</v>
      </c>
      <c r="N95" s="246">
        <v>0</v>
      </c>
      <c r="O95" s="228">
        <v>0</v>
      </c>
      <c r="P95" s="40">
        <v>0</v>
      </c>
      <c r="Q95" s="41">
        <v>0</v>
      </c>
      <c r="R95" s="42">
        <v>0</v>
      </c>
      <c r="S95" s="43">
        <v>0</v>
      </c>
      <c r="T95" s="40">
        <v>0</v>
      </c>
      <c r="U95" s="41">
        <v>0</v>
      </c>
      <c r="V95" s="42">
        <v>0</v>
      </c>
      <c r="W95" s="43">
        <v>0</v>
      </c>
      <c r="X95" s="40">
        <v>1</v>
      </c>
      <c r="Y95" s="41">
        <v>0</v>
      </c>
      <c r="Z95" s="31"/>
    </row>
    <row r="96" spans="1:26" s="14" customFormat="1" ht="15" customHeight="1" x14ac:dyDescent="0.2">
      <c r="A96" s="63" t="s">
        <v>95</v>
      </c>
      <c r="B96" s="270">
        <v>1</v>
      </c>
      <c r="C96" s="65">
        <v>0</v>
      </c>
      <c r="D96" s="270">
        <v>1</v>
      </c>
      <c r="E96" s="65">
        <v>0</v>
      </c>
      <c r="F96" s="286">
        <v>1</v>
      </c>
      <c r="G96" s="67">
        <v>0</v>
      </c>
      <c r="H96" s="270">
        <v>0</v>
      </c>
      <c r="I96" s="65">
        <v>0</v>
      </c>
      <c r="J96" s="286">
        <v>0</v>
      </c>
      <c r="K96" s="67">
        <v>0</v>
      </c>
      <c r="L96" s="270">
        <v>0</v>
      </c>
      <c r="M96" s="65">
        <v>0</v>
      </c>
      <c r="N96" s="247">
        <v>0</v>
      </c>
      <c r="O96" s="229">
        <v>0</v>
      </c>
      <c r="P96" s="64">
        <v>0</v>
      </c>
      <c r="Q96" s="65">
        <v>0</v>
      </c>
      <c r="R96" s="66">
        <v>0</v>
      </c>
      <c r="S96" s="67">
        <v>0</v>
      </c>
      <c r="T96" s="64">
        <v>0</v>
      </c>
      <c r="U96" s="65">
        <v>0</v>
      </c>
      <c r="V96" s="66">
        <v>1</v>
      </c>
      <c r="W96" s="67">
        <v>0</v>
      </c>
      <c r="X96" s="64">
        <v>1</v>
      </c>
      <c r="Y96" s="65">
        <v>0</v>
      </c>
      <c r="Z96" s="31"/>
    </row>
    <row r="97" spans="1:26" s="14" customFormat="1" ht="15" customHeight="1" x14ac:dyDescent="0.2">
      <c r="A97" s="16" t="s">
        <v>172</v>
      </c>
      <c r="B97" s="269">
        <v>0</v>
      </c>
      <c r="C97" s="41">
        <v>0</v>
      </c>
      <c r="D97" s="269">
        <v>0</v>
      </c>
      <c r="E97" s="41">
        <v>0</v>
      </c>
      <c r="F97" s="285">
        <v>0</v>
      </c>
      <c r="G97" s="43">
        <v>0</v>
      </c>
      <c r="H97" s="269">
        <v>0</v>
      </c>
      <c r="I97" s="41">
        <v>0</v>
      </c>
      <c r="J97" s="285">
        <v>0</v>
      </c>
      <c r="K97" s="43">
        <v>1</v>
      </c>
      <c r="L97" s="269">
        <v>0</v>
      </c>
      <c r="M97" s="41">
        <v>0</v>
      </c>
      <c r="N97" s="246">
        <v>0</v>
      </c>
      <c r="O97" s="228">
        <v>0</v>
      </c>
      <c r="P97" s="40">
        <v>0</v>
      </c>
      <c r="Q97" s="41">
        <v>0</v>
      </c>
      <c r="R97" s="42">
        <v>0</v>
      </c>
      <c r="S97" s="43">
        <v>1</v>
      </c>
      <c r="T97" s="40">
        <v>0</v>
      </c>
      <c r="U97" s="41">
        <v>0</v>
      </c>
      <c r="V97" s="42">
        <v>0</v>
      </c>
      <c r="W97" s="43">
        <v>0</v>
      </c>
      <c r="X97" s="40">
        <v>0</v>
      </c>
      <c r="Y97" s="41">
        <v>0</v>
      </c>
      <c r="Z97" s="31"/>
    </row>
    <row r="98" spans="1:26" s="14" customFormat="1" ht="15" customHeight="1" x14ac:dyDescent="0.2">
      <c r="A98" s="63" t="s">
        <v>183</v>
      </c>
      <c r="B98" s="270">
        <v>0</v>
      </c>
      <c r="C98" s="65">
        <v>0</v>
      </c>
      <c r="D98" s="270">
        <v>0</v>
      </c>
      <c r="E98" s="65">
        <v>0</v>
      </c>
      <c r="F98" s="286">
        <v>0</v>
      </c>
      <c r="G98" s="67">
        <v>0</v>
      </c>
      <c r="H98" s="270">
        <v>1</v>
      </c>
      <c r="I98" s="65">
        <v>0</v>
      </c>
      <c r="J98" s="286">
        <v>1</v>
      </c>
      <c r="K98" s="67">
        <v>0</v>
      </c>
      <c r="L98" s="270">
        <v>1</v>
      </c>
      <c r="M98" s="65">
        <v>0</v>
      </c>
      <c r="N98" s="247">
        <v>1</v>
      </c>
      <c r="O98" s="229">
        <v>0</v>
      </c>
      <c r="P98" s="64">
        <v>0</v>
      </c>
      <c r="Q98" s="65">
        <v>0</v>
      </c>
      <c r="R98" s="66">
        <v>0</v>
      </c>
      <c r="S98" s="67">
        <v>0</v>
      </c>
      <c r="T98" s="64">
        <v>0</v>
      </c>
      <c r="U98" s="65">
        <v>0</v>
      </c>
      <c r="V98" s="66">
        <v>0</v>
      </c>
      <c r="W98" s="67">
        <v>0</v>
      </c>
      <c r="X98" s="64">
        <v>0</v>
      </c>
      <c r="Y98" s="65">
        <v>0</v>
      </c>
      <c r="Z98" s="31"/>
    </row>
    <row r="99" spans="1:26" s="14" customFormat="1" ht="15" customHeight="1" x14ac:dyDescent="0.2">
      <c r="A99" s="16" t="s">
        <v>169</v>
      </c>
      <c r="B99" s="269">
        <v>0</v>
      </c>
      <c r="C99" s="41">
        <v>0</v>
      </c>
      <c r="D99" s="269">
        <v>0</v>
      </c>
      <c r="E99" s="41">
        <v>0</v>
      </c>
      <c r="F99" s="285">
        <v>0</v>
      </c>
      <c r="G99" s="43">
        <v>0</v>
      </c>
      <c r="H99" s="269">
        <v>0</v>
      </c>
      <c r="I99" s="41">
        <v>0</v>
      </c>
      <c r="J99" s="285">
        <v>0</v>
      </c>
      <c r="K99" s="43">
        <v>0</v>
      </c>
      <c r="L99" s="269">
        <v>0</v>
      </c>
      <c r="M99" s="41">
        <v>0</v>
      </c>
      <c r="N99" s="246">
        <v>0</v>
      </c>
      <c r="O99" s="228">
        <v>0</v>
      </c>
      <c r="P99" s="40">
        <v>0</v>
      </c>
      <c r="Q99" s="41">
        <v>0</v>
      </c>
      <c r="R99" s="42">
        <v>0</v>
      </c>
      <c r="S99" s="43">
        <v>0</v>
      </c>
      <c r="T99" s="40">
        <v>0</v>
      </c>
      <c r="U99" s="41">
        <v>0</v>
      </c>
      <c r="V99" s="42">
        <v>1</v>
      </c>
      <c r="W99" s="43">
        <v>0</v>
      </c>
      <c r="X99" s="40">
        <v>0</v>
      </c>
      <c r="Y99" s="41">
        <v>0</v>
      </c>
      <c r="Z99" s="31"/>
    </row>
    <row r="100" spans="1:26" s="14" customFormat="1" ht="15" customHeight="1" x14ac:dyDescent="0.2">
      <c r="A100" s="63" t="s">
        <v>210</v>
      </c>
      <c r="B100" s="270">
        <v>0</v>
      </c>
      <c r="C100" s="65">
        <v>0</v>
      </c>
      <c r="D100" s="270">
        <v>0</v>
      </c>
      <c r="E100" s="65">
        <v>0</v>
      </c>
      <c r="F100" s="286">
        <v>0</v>
      </c>
      <c r="G100" s="67">
        <v>0</v>
      </c>
      <c r="H100" s="270">
        <v>1</v>
      </c>
      <c r="I100" s="65">
        <v>0</v>
      </c>
      <c r="J100" s="286">
        <v>0</v>
      </c>
      <c r="K100" s="67">
        <v>0</v>
      </c>
      <c r="L100" s="270">
        <v>0</v>
      </c>
      <c r="M100" s="65">
        <v>0</v>
      </c>
      <c r="N100" s="247">
        <v>0</v>
      </c>
      <c r="O100" s="229">
        <v>0</v>
      </c>
      <c r="P100" s="64">
        <v>0</v>
      </c>
      <c r="Q100" s="65">
        <v>0</v>
      </c>
      <c r="R100" s="66">
        <v>0</v>
      </c>
      <c r="S100" s="67">
        <v>0</v>
      </c>
      <c r="T100" s="64">
        <v>0</v>
      </c>
      <c r="U100" s="65">
        <v>0</v>
      </c>
      <c r="V100" s="66">
        <v>0</v>
      </c>
      <c r="W100" s="67">
        <v>0</v>
      </c>
      <c r="X100" s="64">
        <v>0</v>
      </c>
      <c r="Y100" s="65">
        <v>0</v>
      </c>
      <c r="Z100" s="31"/>
    </row>
    <row r="101" spans="1:26" s="14" customFormat="1" ht="15" customHeight="1" x14ac:dyDescent="0.2">
      <c r="A101" s="16" t="s">
        <v>224</v>
      </c>
      <c r="B101" s="269">
        <v>1</v>
      </c>
      <c r="C101" s="41">
        <v>0</v>
      </c>
      <c r="D101" s="269"/>
      <c r="E101" s="41"/>
      <c r="F101" s="285"/>
      <c r="G101" s="43"/>
      <c r="H101" s="269"/>
      <c r="I101" s="41"/>
      <c r="J101" s="285"/>
      <c r="K101" s="43"/>
      <c r="L101" s="269"/>
      <c r="M101" s="41"/>
      <c r="N101" s="246"/>
      <c r="O101" s="228"/>
      <c r="P101" s="40"/>
      <c r="Q101" s="41"/>
      <c r="R101" s="42"/>
      <c r="S101" s="43"/>
      <c r="T101" s="40"/>
      <c r="U101" s="41"/>
      <c r="V101" s="42"/>
      <c r="W101" s="43"/>
      <c r="X101" s="40"/>
      <c r="Y101" s="41"/>
      <c r="Z101" s="31"/>
    </row>
    <row r="102" spans="1:26" s="14" customFormat="1" ht="15" customHeight="1" x14ac:dyDescent="0.2">
      <c r="A102" s="63" t="s">
        <v>72</v>
      </c>
      <c r="B102" s="270">
        <v>0</v>
      </c>
      <c r="C102" s="65">
        <v>0</v>
      </c>
      <c r="D102" s="270">
        <v>0</v>
      </c>
      <c r="E102" s="65">
        <v>0</v>
      </c>
      <c r="F102" s="286">
        <v>0</v>
      </c>
      <c r="G102" s="67">
        <v>0</v>
      </c>
      <c r="H102" s="270">
        <v>0</v>
      </c>
      <c r="I102" s="65">
        <v>0</v>
      </c>
      <c r="J102" s="286">
        <v>0</v>
      </c>
      <c r="K102" s="67">
        <v>0</v>
      </c>
      <c r="L102" s="270">
        <v>0</v>
      </c>
      <c r="M102" s="65">
        <v>0</v>
      </c>
      <c r="N102" s="247">
        <v>0</v>
      </c>
      <c r="O102" s="229">
        <v>0</v>
      </c>
      <c r="P102" s="64">
        <v>1</v>
      </c>
      <c r="Q102" s="65">
        <v>0</v>
      </c>
      <c r="R102" s="66">
        <v>1</v>
      </c>
      <c r="S102" s="67">
        <v>0</v>
      </c>
      <c r="T102" s="64">
        <v>0</v>
      </c>
      <c r="U102" s="65">
        <v>0</v>
      </c>
      <c r="V102" s="66">
        <v>0</v>
      </c>
      <c r="W102" s="67">
        <v>0</v>
      </c>
      <c r="X102" s="64">
        <v>0</v>
      </c>
      <c r="Y102" s="65">
        <v>0</v>
      </c>
      <c r="Z102" s="31"/>
    </row>
    <row r="103" spans="1:26" s="14" customFormat="1" ht="15" customHeight="1" x14ac:dyDescent="0.2">
      <c r="A103" s="16" t="s">
        <v>73</v>
      </c>
      <c r="B103" s="269">
        <v>0</v>
      </c>
      <c r="C103" s="41">
        <v>0</v>
      </c>
      <c r="D103" s="269">
        <v>0</v>
      </c>
      <c r="E103" s="41">
        <v>0</v>
      </c>
      <c r="F103" s="285">
        <v>0</v>
      </c>
      <c r="G103" s="43">
        <v>0</v>
      </c>
      <c r="H103" s="269">
        <v>0</v>
      </c>
      <c r="I103" s="41">
        <v>0</v>
      </c>
      <c r="J103" s="285">
        <v>0</v>
      </c>
      <c r="K103" s="43">
        <v>0</v>
      </c>
      <c r="L103" s="269">
        <v>0</v>
      </c>
      <c r="M103" s="41">
        <v>1</v>
      </c>
      <c r="N103" s="246">
        <v>0</v>
      </c>
      <c r="O103" s="228">
        <v>0</v>
      </c>
      <c r="P103" s="40">
        <v>1</v>
      </c>
      <c r="Q103" s="41">
        <v>0</v>
      </c>
      <c r="R103" s="42">
        <v>1</v>
      </c>
      <c r="S103" s="43">
        <v>0</v>
      </c>
      <c r="T103" s="40">
        <v>1</v>
      </c>
      <c r="U103" s="41">
        <v>0</v>
      </c>
      <c r="V103" s="42">
        <v>1</v>
      </c>
      <c r="W103" s="43">
        <v>0</v>
      </c>
      <c r="X103" s="40">
        <v>0</v>
      </c>
      <c r="Y103" s="41">
        <v>0</v>
      </c>
      <c r="Z103" s="31"/>
    </row>
    <row r="104" spans="1:26" s="14" customFormat="1" ht="15" customHeight="1" x14ac:dyDescent="0.2">
      <c r="A104" s="63" t="s">
        <v>184</v>
      </c>
      <c r="B104" s="270">
        <v>0</v>
      </c>
      <c r="C104" s="65">
        <v>0</v>
      </c>
      <c r="D104" s="270">
        <v>0</v>
      </c>
      <c r="E104" s="65">
        <v>0</v>
      </c>
      <c r="F104" s="286">
        <v>0</v>
      </c>
      <c r="G104" s="67">
        <v>0</v>
      </c>
      <c r="H104" s="270">
        <v>0</v>
      </c>
      <c r="I104" s="65">
        <v>0</v>
      </c>
      <c r="J104" s="286">
        <v>0</v>
      </c>
      <c r="K104" s="67">
        <v>0</v>
      </c>
      <c r="L104" s="270">
        <v>1</v>
      </c>
      <c r="M104" s="65">
        <v>0</v>
      </c>
      <c r="N104" s="247">
        <v>1</v>
      </c>
      <c r="O104" s="229">
        <v>0</v>
      </c>
      <c r="P104" s="64">
        <v>0</v>
      </c>
      <c r="Q104" s="65">
        <v>0</v>
      </c>
      <c r="R104" s="66">
        <v>0</v>
      </c>
      <c r="S104" s="67">
        <v>0</v>
      </c>
      <c r="T104" s="64">
        <v>0</v>
      </c>
      <c r="U104" s="65">
        <v>0</v>
      </c>
      <c r="V104" s="66">
        <v>0</v>
      </c>
      <c r="W104" s="67">
        <v>0</v>
      </c>
      <c r="X104" s="64">
        <v>0</v>
      </c>
      <c r="Y104" s="65">
        <v>0</v>
      </c>
      <c r="Z104" s="31"/>
    </row>
    <row r="105" spans="1:26" s="14" customFormat="1" ht="15" customHeight="1" x14ac:dyDescent="0.2">
      <c r="A105" s="16" t="s">
        <v>78</v>
      </c>
      <c r="B105" s="269">
        <v>0</v>
      </c>
      <c r="C105" s="41">
        <v>1</v>
      </c>
      <c r="D105" s="269">
        <v>0</v>
      </c>
      <c r="E105" s="41">
        <v>1</v>
      </c>
      <c r="F105" s="285">
        <v>0</v>
      </c>
      <c r="G105" s="43">
        <v>0</v>
      </c>
      <c r="H105" s="269">
        <v>0</v>
      </c>
      <c r="I105" s="41">
        <v>0</v>
      </c>
      <c r="J105" s="285">
        <v>0</v>
      </c>
      <c r="K105" s="43">
        <v>0</v>
      </c>
      <c r="L105" s="269">
        <v>0</v>
      </c>
      <c r="M105" s="41">
        <v>1</v>
      </c>
      <c r="N105" s="246">
        <v>0</v>
      </c>
      <c r="O105" s="228">
        <v>0</v>
      </c>
      <c r="P105" s="40">
        <v>0</v>
      </c>
      <c r="Q105" s="41">
        <v>0</v>
      </c>
      <c r="R105" s="42">
        <v>1</v>
      </c>
      <c r="S105" s="43">
        <v>0</v>
      </c>
      <c r="T105" s="40">
        <v>1</v>
      </c>
      <c r="U105" s="41">
        <v>0</v>
      </c>
      <c r="V105" s="42">
        <v>1</v>
      </c>
      <c r="W105" s="43">
        <v>1</v>
      </c>
      <c r="X105" s="40">
        <v>0</v>
      </c>
      <c r="Y105" s="41">
        <v>2</v>
      </c>
      <c r="Z105" s="31"/>
    </row>
    <row r="106" spans="1:26" s="14" customFormat="1" ht="15" customHeight="1" x14ac:dyDescent="0.2">
      <c r="A106" s="63" t="s">
        <v>223</v>
      </c>
      <c r="B106" s="270">
        <v>1</v>
      </c>
      <c r="C106" s="65">
        <v>0</v>
      </c>
      <c r="D106" s="270"/>
      <c r="E106" s="65"/>
      <c r="F106" s="286"/>
      <c r="G106" s="67"/>
      <c r="H106" s="270"/>
      <c r="I106" s="65"/>
      <c r="J106" s="286"/>
      <c r="K106" s="67"/>
      <c r="L106" s="270"/>
      <c r="M106" s="65"/>
      <c r="N106" s="247"/>
      <c r="O106" s="229"/>
      <c r="P106" s="64"/>
      <c r="Q106" s="65"/>
      <c r="R106" s="66"/>
      <c r="S106" s="67"/>
      <c r="T106" s="64"/>
      <c r="U106" s="65"/>
      <c r="V106" s="66"/>
      <c r="W106" s="67"/>
      <c r="X106" s="64"/>
      <c r="Y106" s="65"/>
      <c r="Z106" s="31"/>
    </row>
    <row r="107" spans="1:26" s="14" customFormat="1" ht="15" customHeight="1" x14ac:dyDescent="0.2">
      <c r="A107" s="16" t="s">
        <v>185</v>
      </c>
      <c r="B107" s="269">
        <v>0</v>
      </c>
      <c r="C107" s="41">
        <v>0</v>
      </c>
      <c r="D107" s="269">
        <v>0</v>
      </c>
      <c r="E107" s="41">
        <v>0</v>
      </c>
      <c r="F107" s="285">
        <v>0</v>
      </c>
      <c r="G107" s="43">
        <v>0</v>
      </c>
      <c r="H107" s="269">
        <v>1</v>
      </c>
      <c r="I107" s="41">
        <v>0</v>
      </c>
      <c r="J107" s="285">
        <v>1</v>
      </c>
      <c r="K107" s="43">
        <v>0</v>
      </c>
      <c r="L107" s="269">
        <v>1</v>
      </c>
      <c r="M107" s="41">
        <v>0</v>
      </c>
      <c r="N107" s="246">
        <v>1</v>
      </c>
      <c r="O107" s="228">
        <v>0</v>
      </c>
      <c r="P107" s="40">
        <v>0</v>
      </c>
      <c r="Q107" s="41">
        <v>0</v>
      </c>
      <c r="R107" s="42">
        <v>0</v>
      </c>
      <c r="S107" s="43">
        <v>0</v>
      </c>
      <c r="T107" s="40">
        <v>0</v>
      </c>
      <c r="U107" s="41">
        <v>0</v>
      </c>
      <c r="V107" s="42">
        <v>0</v>
      </c>
      <c r="W107" s="43">
        <v>0</v>
      </c>
      <c r="X107" s="40">
        <v>0</v>
      </c>
      <c r="Y107" s="41">
        <v>0</v>
      </c>
      <c r="Z107" s="31"/>
    </row>
    <row r="108" spans="1:26" s="14" customFormat="1" ht="15" customHeight="1" x14ac:dyDescent="0.2">
      <c r="A108" s="63" t="s">
        <v>74</v>
      </c>
      <c r="B108" s="270">
        <v>0</v>
      </c>
      <c r="C108" s="65">
        <v>0</v>
      </c>
      <c r="D108" s="270">
        <v>0</v>
      </c>
      <c r="E108" s="65">
        <v>0</v>
      </c>
      <c r="F108" s="286">
        <v>0</v>
      </c>
      <c r="G108" s="67">
        <v>0</v>
      </c>
      <c r="H108" s="270">
        <v>0</v>
      </c>
      <c r="I108" s="65">
        <v>0</v>
      </c>
      <c r="J108" s="286">
        <v>0</v>
      </c>
      <c r="K108" s="67">
        <v>0</v>
      </c>
      <c r="L108" s="270">
        <v>0</v>
      </c>
      <c r="M108" s="65">
        <v>0</v>
      </c>
      <c r="N108" s="247">
        <v>0</v>
      </c>
      <c r="O108" s="229">
        <v>0</v>
      </c>
      <c r="P108" s="64">
        <v>1</v>
      </c>
      <c r="Q108" s="65">
        <v>0</v>
      </c>
      <c r="R108" s="66">
        <v>0</v>
      </c>
      <c r="S108" s="67">
        <v>0</v>
      </c>
      <c r="T108" s="64">
        <v>0</v>
      </c>
      <c r="U108" s="65">
        <v>0</v>
      </c>
      <c r="V108" s="66">
        <v>0</v>
      </c>
      <c r="W108" s="67">
        <v>0</v>
      </c>
      <c r="X108" s="64">
        <v>0</v>
      </c>
      <c r="Y108" s="65">
        <v>0</v>
      </c>
      <c r="Z108" s="31"/>
    </row>
    <row r="109" spans="1:26" s="14" customFormat="1" ht="15" customHeight="1" x14ac:dyDescent="0.2">
      <c r="A109" s="16" t="s">
        <v>215</v>
      </c>
      <c r="B109" s="269">
        <v>1</v>
      </c>
      <c r="C109" s="41">
        <v>0</v>
      </c>
      <c r="D109" s="269">
        <v>1</v>
      </c>
      <c r="E109" s="41">
        <v>0</v>
      </c>
      <c r="F109" s="285">
        <v>1</v>
      </c>
      <c r="G109" s="43">
        <v>0</v>
      </c>
      <c r="H109" s="269">
        <v>0</v>
      </c>
      <c r="I109" s="41">
        <v>0</v>
      </c>
      <c r="J109" s="285">
        <v>0</v>
      </c>
      <c r="K109" s="43">
        <v>0</v>
      </c>
      <c r="L109" s="269">
        <v>0</v>
      </c>
      <c r="M109" s="41">
        <v>0</v>
      </c>
      <c r="N109" s="246">
        <v>0</v>
      </c>
      <c r="O109" s="228">
        <v>0</v>
      </c>
      <c r="P109" s="40">
        <v>0</v>
      </c>
      <c r="Q109" s="41">
        <v>0</v>
      </c>
      <c r="R109" s="42">
        <v>0</v>
      </c>
      <c r="S109" s="43">
        <v>0</v>
      </c>
      <c r="T109" s="40">
        <v>0</v>
      </c>
      <c r="U109" s="41">
        <v>0</v>
      </c>
      <c r="V109" s="42">
        <v>0</v>
      </c>
      <c r="W109" s="43">
        <v>0</v>
      </c>
      <c r="X109" s="40">
        <v>0</v>
      </c>
      <c r="Y109" s="41">
        <v>0</v>
      </c>
      <c r="Z109" s="31"/>
    </row>
    <row r="110" spans="1:26" s="14" customFormat="1" ht="15" customHeight="1" x14ac:dyDescent="0.2">
      <c r="A110" s="63" t="s">
        <v>194</v>
      </c>
      <c r="B110" s="270">
        <v>2</v>
      </c>
      <c r="C110" s="65">
        <v>0</v>
      </c>
      <c r="D110" s="270">
        <v>6</v>
      </c>
      <c r="E110" s="65">
        <v>0</v>
      </c>
      <c r="F110" s="286">
        <v>6</v>
      </c>
      <c r="G110" s="67">
        <v>0</v>
      </c>
      <c r="H110" s="270">
        <v>3</v>
      </c>
      <c r="I110" s="65">
        <v>0</v>
      </c>
      <c r="J110" s="286">
        <v>3</v>
      </c>
      <c r="K110" s="67">
        <v>0</v>
      </c>
      <c r="L110" s="270">
        <v>0</v>
      </c>
      <c r="M110" s="65">
        <v>0</v>
      </c>
      <c r="N110" s="247">
        <v>0</v>
      </c>
      <c r="O110" s="229">
        <v>0</v>
      </c>
      <c r="P110" s="64">
        <v>0</v>
      </c>
      <c r="Q110" s="65">
        <v>0</v>
      </c>
      <c r="R110" s="66">
        <v>0</v>
      </c>
      <c r="S110" s="67">
        <v>0</v>
      </c>
      <c r="T110" s="64">
        <v>0</v>
      </c>
      <c r="U110" s="65">
        <v>0</v>
      </c>
      <c r="V110" s="66">
        <v>0</v>
      </c>
      <c r="W110" s="67">
        <v>0</v>
      </c>
      <c r="X110" s="64">
        <v>0</v>
      </c>
      <c r="Y110" s="65">
        <v>0</v>
      </c>
      <c r="Z110" s="31"/>
    </row>
    <row r="111" spans="1:26" s="14" customFormat="1" ht="15" customHeight="1" x14ac:dyDescent="0.2">
      <c r="A111" s="16" t="s">
        <v>195</v>
      </c>
      <c r="B111" s="269">
        <v>0</v>
      </c>
      <c r="C111" s="41">
        <v>0</v>
      </c>
      <c r="D111" s="269">
        <v>3</v>
      </c>
      <c r="E111" s="41">
        <v>0</v>
      </c>
      <c r="F111" s="285">
        <v>2</v>
      </c>
      <c r="G111" s="43">
        <v>0</v>
      </c>
      <c r="H111" s="269">
        <v>2</v>
      </c>
      <c r="I111" s="41">
        <v>0</v>
      </c>
      <c r="J111" s="285">
        <v>2</v>
      </c>
      <c r="K111" s="43">
        <v>0</v>
      </c>
      <c r="L111" s="269">
        <v>0</v>
      </c>
      <c r="M111" s="41">
        <v>0</v>
      </c>
      <c r="N111" s="246">
        <v>0</v>
      </c>
      <c r="O111" s="228">
        <v>0</v>
      </c>
      <c r="P111" s="40">
        <v>0</v>
      </c>
      <c r="Q111" s="41">
        <v>0</v>
      </c>
      <c r="R111" s="42">
        <v>0</v>
      </c>
      <c r="S111" s="43">
        <v>0</v>
      </c>
      <c r="T111" s="40">
        <v>0</v>
      </c>
      <c r="U111" s="41">
        <v>0</v>
      </c>
      <c r="V111" s="42">
        <v>0</v>
      </c>
      <c r="W111" s="43">
        <v>0</v>
      </c>
      <c r="X111" s="40">
        <v>0</v>
      </c>
      <c r="Y111" s="41">
        <v>0</v>
      </c>
      <c r="Z111" s="31"/>
    </row>
    <row r="112" spans="1:26" s="14" customFormat="1" ht="15" customHeight="1" x14ac:dyDescent="0.2">
      <c r="A112" s="63" t="s">
        <v>96</v>
      </c>
      <c r="B112" s="270">
        <v>1</v>
      </c>
      <c r="C112" s="65">
        <v>0</v>
      </c>
      <c r="D112" s="270">
        <v>1</v>
      </c>
      <c r="E112" s="65">
        <v>0</v>
      </c>
      <c r="F112" s="286">
        <v>1</v>
      </c>
      <c r="G112" s="67">
        <v>0</v>
      </c>
      <c r="H112" s="270">
        <v>0</v>
      </c>
      <c r="I112" s="65">
        <v>0</v>
      </c>
      <c r="J112" s="286">
        <v>0</v>
      </c>
      <c r="K112" s="67">
        <v>0</v>
      </c>
      <c r="L112" s="270">
        <v>1</v>
      </c>
      <c r="M112" s="65">
        <v>0</v>
      </c>
      <c r="N112" s="247">
        <v>2</v>
      </c>
      <c r="O112" s="229">
        <v>0</v>
      </c>
      <c r="P112" s="64">
        <v>1</v>
      </c>
      <c r="Q112" s="65">
        <v>0</v>
      </c>
      <c r="R112" s="66">
        <v>0</v>
      </c>
      <c r="S112" s="67">
        <v>0</v>
      </c>
      <c r="T112" s="64">
        <v>1</v>
      </c>
      <c r="U112" s="65">
        <v>0</v>
      </c>
      <c r="V112" s="66">
        <v>1</v>
      </c>
      <c r="W112" s="67">
        <v>0</v>
      </c>
      <c r="X112" s="64">
        <v>1</v>
      </c>
      <c r="Y112" s="65">
        <v>0</v>
      </c>
      <c r="Z112" s="31"/>
    </row>
    <row r="113" spans="1:26" s="14" customFormat="1" ht="15" customHeight="1" thickBot="1" x14ac:dyDescent="0.25">
      <c r="A113" s="16" t="s">
        <v>170</v>
      </c>
      <c r="B113" s="269">
        <v>0</v>
      </c>
      <c r="C113" s="41">
        <v>0</v>
      </c>
      <c r="D113" s="269">
        <v>0</v>
      </c>
      <c r="E113" s="41">
        <v>0</v>
      </c>
      <c r="F113" s="285">
        <v>0</v>
      </c>
      <c r="G113" s="43">
        <v>0</v>
      </c>
      <c r="H113" s="269">
        <v>0</v>
      </c>
      <c r="I113" s="41">
        <v>0</v>
      </c>
      <c r="J113" s="285">
        <v>0</v>
      </c>
      <c r="K113" s="43">
        <v>0</v>
      </c>
      <c r="L113" s="269">
        <v>0</v>
      </c>
      <c r="M113" s="41">
        <v>0</v>
      </c>
      <c r="N113" s="246">
        <v>0</v>
      </c>
      <c r="O113" s="228">
        <v>0</v>
      </c>
      <c r="P113" s="40">
        <v>0</v>
      </c>
      <c r="Q113" s="41">
        <v>0</v>
      </c>
      <c r="R113" s="42">
        <v>0</v>
      </c>
      <c r="S113" s="43">
        <v>0</v>
      </c>
      <c r="T113" s="40">
        <v>0</v>
      </c>
      <c r="U113" s="41">
        <v>0</v>
      </c>
      <c r="V113" s="42">
        <v>1</v>
      </c>
      <c r="W113" s="43">
        <v>0</v>
      </c>
      <c r="X113" s="40">
        <v>0</v>
      </c>
      <c r="Y113" s="41">
        <v>0</v>
      </c>
      <c r="Z113" s="31"/>
    </row>
    <row r="114" spans="1:26" s="14" customFormat="1" ht="15" customHeight="1" thickTop="1" thickBot="1" x14ac:dyDescent="0.25">
      <c r="A114" s="163" t="s">
        <v>98</v>
      </c>
      <c r="B114" s="273">
        <v>0</v>
      </c>
      <c r="C114" s="170">
        <v>0</v>
      </c>
      <c r="D114" s="273">
        <v>0</v>
      </c>
      <c r="E114" s="170">
        <v>0</v>
      </c>
      <c r="F114" s="289">
        <v>0</v>
      </c>
      <c r="G114" s="167">
        <v>0</v>
      </c>
      <c r="H114" s="273">
        <v>0</v>
      </c>
      <c r="I114" s="170">
        <v>0</v>
      </c>
      <c r="J114" s="289">
        <v>0</v>
      </c>
      <c r="K114" s="167">
        <v>0</v>
      </c>
      <c r="L114" s="273">
        <v>0</v>
      </c>
      <c r="M114" s="170">
        <v>0</v>
      </c>
      <c r="N114" s="250">
        <v>0</v>
      </c>
      <c r="O114" s="232">
        <v>0</v>
      </c>
      <c r="P114" s="164">
        <v>0</v>
      </c>
      <c r="Q114" s="165">
        <v>0</v>
      </c>
      <c r="R114" s="166">
        <v>4</v>
      </c>
      <c r="S114" s="167">
        <v>0</v>
      </c>
      <c r="T114" s="168">
        <v>1</v>
      </c>
      <c r="U114" s="165">
        <v>0</v>
      </c>
      <c r="V114" s="169">
        <v>0</v>
      </c>
      <c r="W114" s="167">
        <v>0</v>
      </c>
      <c r="X114" s="168">
        <v>56</v>
      </c>
      <c r="Y114" s="170">
        <v>0</v>
      </c>
      <c r="Z114" s="31"/>
    </row>
    <row r="115" spans="1:26" s="57" customFormat="1" ht="15" customHeight="1" thickTop="1" thickBot="1" x14ac:dyDescent="0.25">
      <c r="A115" s="177" t="s">
        <v>75</v>
      </c>
      <c r="B115" s="274">
        <f>SUM(B5:B114)</f>
        <v>1272</v>
      </c>
      <c r="C115" s="179">
        <f>SUM(C5:C114)</f>
        <v>35</v>
      </c>
      <c r="D115" s="274">
        <f t="shared" ref="D115:I115" si="0">SUM(D5:D114)</f>
        <v>1353</v>
      </c>
      <c r="E115" s="179">
        <f t="shared" si="0"/>
        <v>29</v>
      </c>
      <c r="F115" s="290">
        <f t="shared" si="0"/>
        <v>1492</v>
      </c>
      <c r="G115" s="181">
        <f t="shared" si="0"/>
        <v>22</v>
      </c>
      <c r="H115" s="274">
        <f t="shared" si="0"/>
        <v>1572</v>
      </c>
      <c r="I115" s="179">
        <f t="shared" si="0"/>
        <v>30</v>
      </c>
      <c r="J115" s="290">
        <v>1709</v>
      </c>
      <c r="K115" s="181">
        <v>29</v>
      </c>
      <c r="L115" s="274">
        <f>SUM(L5:L114)</f>
        <v>1842</v>
      </c>
      <c r="M115" s="275">
        <f>SUM(M5:M114)</f>
        <v>18</v>
      </c>
      <c r="N115" s="251">
        <f>SUM(N5:N114)</f>
        <v>1895</v>
      </c>
      <c r="O115" s="233">
        <f>SUM(O5:O114)</f>
        <v>43</v>
      </c>
      <c r="P115" s="178">
        <f t="shared" ref="P115:Y115" si="1">SUM(P5:P114)</f>
        <v>1913</v>
      </c>
      <c r="Q115" s="179">
        <f t="shared" si="1"/>
        <v>28</v>
      </c>
      <c r="R115" s="180">
        <f t="shared" si="1"/>
        <v>1943</v>
      </c>
      <c r="S115" s="181">
        <f t="shared" si="1"/>
        <v>36</v>
      </c>
      <c r="T115" s="178">
        <f t="shared" si="1"/>
        <v>1852</v>
      </c>
      <c r="U115" s="179">
        <f t="shared" si="1"/>
        <v>15</v>
      </c>
      <c r="V115" s="180">
        <f t="shared" si="1"/>
        <v>1706</v>
      </c>
      <c r="W115" s="181">
        <f t="shared" si="1"/>
        <v>26</v>
      </c>
      <c r="X115" s="178">
        <f t="shared" si="1"/>
        <v>1619</v>
      </c>
      <c r="Y115" s="179">
        <f t="shared" si="1"/>
        <v>39</v>
      </c>
      <c r="Z115" s="56"/>
    </row>
    <row r="116" spans="1:26" ht="15" customHeight="1" x14ac:dyDescent="0.2">
      <c r="L116" s="60"/>
    </row>
    <row r="117" spans="1:26" ht="15" customHeight="1" x14ac:dyDescent="0.2">
      <c r="A117" s="69"/>
      <c r="B117" s="62"/>
      <c r="C117" s="62"/>
      <c r="D117" s="62"/>
      <c r="E117" s="62"/>
      <c r="F117" s="62"/>
      <c r="G117" s="62"/>
      <c r="H117" s="62"/>
      <c r="I117" s="62"/>
      <c r="L117" s="61"/>
    </row>
    <row r="118" spans="1:26" ht="15" customHeight="1" x14ac:dyDescent="0.2">
      <c r="L118" s="62"/>
    </row>
    <row r="119" spans="1:26" ht="15" customHeight="1" x14ac:dyDescent="0.2">
      <c r="O119" s="235"/>
    </row>
    <row r="120" spans="1:26" ht="15" customHeight="1" x14ac:dyDescent="0.2">
      <c r="P120" s="51"/>
    </row>
    <row r="121" spans="1:26" ht="15" customHeight="1" x14ac:dyDescent="0.2">
      <c r="P121" s="51"/>
    </row>
    <row r="122" spans="1:26" ht="15" customHeight="1" x14ac:dyDescent="0.2">
      <c r="P122" s="51"/>
    </row>
    <row r="123" spans="1:26" ht="15" customHeight="1" x14ac:dyDescent="0.2">
      <c r="L123" s="59"/>
      <c r="O123" s="236"/>
    </row>
    <row r="124" spans="1:26" ht="15" customHeight="1" x14ac:dyDescent="0.2">
      <c r="A124" s="68"/>
      <c r="B124" s="153"/>
      <c r="C124" s="153"/>
      <c r="D124" s="153"/>
      <c r="E124" s="153"/>
      <c r="F124" s="153"/>
      <c r="G124" s="153"/>
      <c r="H124" s="153"/>
      <c r="I124" s="153"/>
      <c r="J124" s="59"/>
      <c r="K124" s="59"/>
      <c r="O124" s="237"/>
    </row>
    <row r="125" spans="1:26" ht="15" customHeight="1" x14ac:dyDescent="0.2">
      <c r="A125" s="69"/>
      <c r="B125" s="62"/>
      <c r="C125" s="62"/>
      <c r="D125" s="62"/>
      <c r="E125" s="62"/>
      <c r="F125" s="62"/>
      <c r="G125" s="62"/>
      <c r="H125" s="62"/>
      <c r="I125" s="62"/>
    </row>
  </sheetData>
  <mergeCells count="7">
    <mergeCell ref="B3:C3"/>
    <mergeCell ref="D3:E3"/>
    <mergeCell ref="N3:O3"/>
    <mergeCell ref="L3:M3"/>
    <mergeCell ref="J3:K3"/>
    <mergeCell ref="H3:I3"/>
    <mergeCell ref="F3:G3"/>
  </mergeCells>
  <phoneticPr fontId="4" type="noConversion"/>
  <pageMargins left="0.75" right="0.75" top="1" bottom="1" header="0.5" footer="0.5"/>
  <pageSetup orientation="landscape" r:id="rId1"/>
  <headerFooter alignWithMargins="0">
    <oddHeader>&amp;CFALL ENROLLMENTS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</vt:lpstr>
      <vt:lpstr>BY GENDER</vt:lpstr>
      <vt:lpstr>BY ETHNICITY</vt:lpstr>
      <vt:lpstr>BY STATE-COUNTRY</vt:lpstr>
      <vt:lpstr>'BY GENDER'!Print_Titles</vt:lpstr>
      <vt:lpstr>'BY STATE-COUNTRY'!Print_Titles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Windows User</cp:lastModifiedBy>
  <cp:lastPrinted>2006-08-25T12:54:59Z</cp:lastPrinted>
  <dcterms:created xsi:type="dcterms:W3CDTF">2006-07-12T15:01:35Z</dcterms:created>
  <dcterms:modified xsi:type="dcterms:W3CDTF">2013-10-10T14:48:00Z</dcterms:modified>
</cp:coreProperties>
</file>